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rbertGlavic\AppData\Local\Microsoft\Windows\INetCache\Content.Outlook\UCK80NBF\"/>
    </mc:Choice>
  </mc:AlternateContent>
  <bookViews>
    <workbookView xWindow="0" yWindow="0" windowWidth="13770" windowHeight="12675" tabRatio="948"/>
  </bookViews>
  <sheets>
    <sheet name="Rekapitulacija" sheetId="1" r:id="rId1"/>
    <sheet name="Gr. dela" sheetId="19" r:id="rId2"/>
    <sheet name="Obrt. dela" sheetId="20" r:id="rId3"/>
    <sheet name="elektro" sheetId="21" r:id="rId4"/>
  </sheets>
  <definedNames>
    <definedName name="_xlnm.Print_Area" localSheetId="3">elektro!$A$1:$G$148</definedName>
    <definedName name="_xlnm.Print_Area" localSheetId="1">'Gr. dela'!$A$1:$E$90</definedName>
    <definedName name="_xlnm.Print_Area" localSheetId="2">'Obrt. dela'!$A$6:$E$198</definedName>
    <definedName name="_xlnm.Print_Area" localSheetId="0">Rekapitulacija!$A$1:$D$100</definedName>
    <definedName name="_xlnm.Print_Titles" localSheetId="1">'Gr. dela'!$6:$6</definedName>
    <definedName name="top" localSheetId="1">'Gr. dela'!#REF!</definedName>
    <definedName name="top" localSheetId="2">'Obrt. dela'!#REF!</definedName>
  </definedNames>
  <calcPr calcId="152511"/>
</workbook>
</file>

<file path=xl/calcChain.xml><?xml version="1.0" encoding="utf-8"?>
<calcChain xmlns="http://schemas.openxmlformats.org/spreadsheetml/2006/main">
  <c r="G28" i="21" l="1"/>
  <c r="G57" i="21" l="1"/>
  <c r="G34" i="21"/>
  <c r="G30" i="21"/>
  <c r="G124" i="21"/>
  <c r="G41" i="21"/>
  <c r="E34" i="20" l="1"/>
  <c r="E140" i="20" l="1"/>
  <c r="F37" i="20"/>
  <c r="G146" i="21" l="1"/>
  <c r="G144" i="21"/>
  <c r="G142" i="21"/>
  <c r="G135" i="21"/>
  <c r="G133" i="21"/>
  <c r="G122" i="21"/>
  <c r="G120" i="21"/>
  <c r="G118" i="21"/>
  <c r="G116" i="21"/>
  <c r="G115" i="21"/>
  <c r="G112" i="21"/>
  <c r="G107" i="21"/>
  <c r="G105" i="21"/>
  <c r="G103" i="21"/>
  <c r="G101" i="21"/>
  <c r="G99" i="21"/>
  <c r="G98" i="21"/>
  <c r="G97" i="21"/>
  <c r="G88" i="21"/>
  <c r="G86" i="21"/>
  <c r="G84" i="21"/>
  <c r="G82" i="21"/>
  <c r="G77" i="21"/>
  <c r="G76" i="21"/>
  <c r="G75" i="21"/>
  <c r="G74" i="21"/>
  <c r="G73" i="21"/>
  <c r="G72" i="21"/>
  <c r="G69" i="21"/>
  <c r="G67" i="21"/>
  <c r="G66" i="21"/>
  <c r="G55" i="21"/>
  <c r="G53" i="21"/>
  <c r="G51" i="21"/>
  <c r="G49" i="21"/>
  <c r="G47" i="21"/>
  <c r="G45" i="21"/>
  <c r="G43" i="21"/>
  <c r="G137" i="21" l="1"/>
  <c r="G20" i="21" s="1"/>
  <c r="G126" i="21"/>
  <c r="G18" i="21" s="1"/>
  <c r="G90" i="21"/>
  <c r="G14" i="21" s="1"/>
  <c r="G109" i="21"/>
  <c r="G16" i="21" s="1"/>
  <c r="G148" i="21"/>
  <c r="G22" i="21" s="1"/>
  <c r="G59" i="21"/>
  <c r="G10" i="21" s="1"/>
  <c r="G79" i="21"/>
  <c r="G12" i="21" s="1"/>
  <c r="G24" i="21" l="1"/>
  <c r="G26" i="21"/>
  <c r="G32" i="21"/>
  <c r="G36" i="21" l="1"/>
  <c r="D23" i="1" s="1"/>
  <c r="E105" i="20"/>
  <c r="E102" i="20"/>
  <c r="E173" i="20" l="1"/>
  <c r="E160" i="20" l="1"/>
  <c r="E159" i="20"/>
  <c r="E158" i="20"/>
  <c r="E71" i="20"/>
  <c r="E116" i="20"/>
  <c r="E114" i="20"/>
  <c r="E100" i="20"/>
  <c r="E74" i="20"/>
  <c r="E62" i="20"/>
  <c r="E109" i="20"/>
  <c r="E98" i="20"/>
  <c r="E96" i="20"/>
  <c r="E90" i="20"/>
  <c r="E136" i="20"/>
  <c r="E84" i="20" l="1"/>
  <c r="E121" i="20"/>
  <c r="E125" i="20" l="1"/>
  <c r="E124" i="20"/>
  <c r="E87" i="20"/>
  <c r="E86" i="20"/>
  <c r="E126" i="20"/>
  <c r="E123" i="20"/>
  <c r="E122" i="20"/>
  <c r="E119" i="20"/>
  <c r="E118" i="20"/>
  <c r="E131" i="20"/>
  <c r="E130" i="20"/>
  <c r="E129" i="20"/>
  <c r="E128" i="20"/>
  <c r="E127" i="20"/>
  <c r="E82" i="20"/>
  <c r="E80" i="20"/>
  <c r="E79" i="20"/>
  <c r="E78" i="20"/>
  <c r="E76" i="20"/>
  <c r="E82" i="19" l="1"/>
  <c r="E81" i="19"/>
  <c r="E80" i="19"/>
  <c r="E79" i="19"/>
  <c r="E31" i="19" l="1"/>
  <c r="E30" i="19"/>
  <c r="E28" i="19"/>
  <c r="E27" i="19"/>
  <c r="E21" i="19"/>
  <c r="E58" i="20"/>
  <c r="E69" i="20"/>
  <c r="E65" i="20"/>
  <c r="E134" i="20"/>
  <c r="E51" i="20" l="1"/>
  <c r="E54" i="20"/>
  <c r="E74" i="19" l="1"/>
  <c r="E73" i="19"/>
  <c r="E72" i="19"/>
  <c r="E71" i="19"/>
  <c r="E15" i="19"/>
  <c r="E13" i="19"/>
  <c r="E32" i="20"/>
  <c r="E48" i="19" l="1"/>
  <c r="E49" i="19"/>
  <c r="E50" i="19"/>
  <c r="E51" i="19"/>
  <c r="E46" i="19"/>
  <c r="E45" i="19"/>
  <c r="E44" i="19"/>
  <c r="E41" i="19"/>
  <c r="E35" i="19" l="1"/>
  <c r="E33" i="19"/>
  <c r="E19" i="19"/>
  <c r="E17" i="19"/>
  <c r="E11" i="19"/>
  <c r="E9" i="19"/>
  <c r="E83" i="19"/>
  <c r="E78" i="19"/>
  <c r="E77" i="19"/>
  <c r="E76" i="19"/>
  <c r="E75" i="19"/>
  <c r="E56" i="19"/>
  <c r="E55" i="19"/>
  <c r="E54" i="19"/>
  <c r="E53" i="19"/>
  <c r="E52" i="19"/>
  <c r="E39" i="19"/>
  <c r="E189" i="20"/>
  <c r="E188" i="20"/>
  <c r="E187" i="20"/>
  <c r="E186" i="20"/>
  <c r="E185" i="20"/>
  <c r="E162" i="20"/>
  <c r="E161" i="20"/>
  <c r="E157" i="20"/>
  <c r="E156" i="20"/>
  <c r="E155" i="20"/>
  <c r="E154" i="20"/>
  <c r="E48" i="20"/>
  <c r="E142" i="20" s="1"/>
  <c r="E38" i="20"/>
  <c r="E35" i="20"/>
  <c r="E39" i="20" l="1"/>
  <c r="E164" i="20"/>
  <c r="D79" i="1"/>
  <c r="E84" i="19"/>
  <c r="E86" i="19" s="1"/>
  <c r="E170" i="20"/>
  <c r="E171" i="20"/>
  <c r="E69" i="19"/>
  <c r="E85" i="19"/>
  <c r="E190" i="20"/>
  <c r="E32" i="19"/>
  <c r="E57" i="19" s="1"/>
  <c r="E37" i="19"/>
  <c r="E38" i="19"/>
  <c r="E23" i="1"/>
  <c r="E176" i="20"/>
  <c r="E177" i="20"/>
  <c r="E181" i="20"/>
  <c r="E71" i="1"/>
  <c r="E74" i="1" s="1"/>
  <c r="E72" i="1"/>
  <c r="E80" i="1"/>
  <c r="E83" i="1" s="1"/>
  <c r="E21" i="1" s="1"/>
  <c r="D72" i="1" l="1"/>
  <c r="E59" i="19"/>
  <c r="D71" i="1" s="1"/>
  <c r="E175" i="20"/>
  <c r="E191" i="20" s="1"/>
  <c r="D78" i="1"/>
  <c r="D80" i="1"/>
  <c r="E86" i="1"/>
  <c r="E19" i="1"/>
  <c r="E26" i="1" s="1"/>
  <c r="E28" i="1" s="1"/>
  <c r="D81" i="1" l="1"/>
  <c r="D74" i="1"/>
  <c r="E30" i="1"/>
  <c r="E193" i="20" l="1"/>
  <c r="D19" i="1"/>
  <c r="D82" i="1" l="1"/>
  <c r="D83" i="1" s="1"/>
  <c r="D86" i="1" s="1"/>
  <c r="E195" i="20"/>
  <c r="D21" i="1" s="1"/>
  <c r="D26" i="1" s="1"/>
  <c r="D28" i="1" s="1"/>
  <c r="D30" i="1" l="1"/>
</calcChain>
</file>

<file path=xl/sharedStrings.xml><?xml version="1.0" encoding="utf-8"?>
<sst xmlns="http://schemas.openxmlformats.org/spreadsheetml/2006/main" count="495" uniqueCount="263">
  <si>
    <t>INVESTITOR : OBČINA KIDRIČEVO</t>
  </si>
  <si>
    <t xml:space="preserve">                        Ul. Borisa Kraigherja 25, 2325 KIDRIČEVO</t>
  </si>
  <si>
    <t>Dobava, montaža in demontaža zaščite strehe (zimskega vrta, nadstreška in strehe) za postavitev fasadnih odrov, širine 120 cm.</t>
  </si>
  <si>
    <t>elektro instalacije</t>
  </si>
  <si>
    <t>Razna dodatna nepredvidena dela odrov, 5% od delovni in fasadni odri</t>
  </si>
  <si>
    <t>m2</t>
  </si>
  <si>
    <t>DDV 22%</t>
  </si>
  <si>
    <t>SKUPNA REKAPITULACIJA</t>
  </si>
  <si>
    <t xml:space="preserve">Gradbena dela </t>
  </si>
  <si>
    <t xml:space="preserve">Obrtniška dela </t>
  </si>
  <si>
    <t>9.</t>
  </si>
  <si>
    <t>proizvajalcev se lahko nadomestijo z enakovrednimi !</t>
  </si>
  <si>
    <t>REKAPITULACIJA</t>
  </si>
  <si>
    <t>A./</t>
  </si>
  <si>
    <t>GRADBENA DELA</t>
  </si>
  <si>
    <t>I.</t>
  </si>
  <si>
    <t>II.</t>
  </si>
  <si>
    <t>III.</t>
  </si>
  <si>
    <t>B./</t>
  </si>
  <si>
    <t>OBRTNIŠKA DELA</t>
  </si>
  <si>
    <t>proizvajalca se lahko nadomestijo z enakovrednimi !</t>
  </si>
  <si>
    <t>1.</t>
  </si>
  <si>
    <t>2.</t>
  </si>
  <si>
    <t>3.</t>
  </si>
  <si>
    <t>4.</t>
  </si>
  <si>
    <t>5.</t>
  </si>
  <si>
    <t>6.</t>
  </si>
  <si>
    <t>7.</t>
  </si>
  <si>
    <t>8.</t>
  </si>
  <si>
    <t>Splošni opis</t>
  </si>
  <si>
    <t>Rušitvena dela EUR</t>
  </si>
  <si>
    <t xml:space="preserve">OPOMBA : Polivanje ruševin proti dvigu prahu ! </t>
  </si>
  <si>
    <t xml:space="preserve">Opomba : Upoštevati je vse zadeve predpisane za varno delo ! </t>
  </si>
  <si>
    <t xml:space="preserve">Ponudnik je dolžan stanje in mere preveriti na objektu </t>
  </si>
  <si>
    <t>pred izdelavo in oddajo ponudbe za rušitvene posege !</t>
  </si>
  <si>
    <t>V enotnih cenah je potrebno upoštevati tudi</t>
  </si>
  <si>
    <t>postavitev vseh delovnih odrov !</t>
  </si>
  <si>
    <t>Skupaj EUR (z DDV)</t>
  </si>
  <si>
    <t xml:space="preserve">Upoštevati je vse predpise za varno delo ! </t>
  </si>
  <si>
    <t>V enotnih cenah je potrebno upoštevati tudi najem  vseh delovnih odrov !</t>
  </si>
  <si>
    <t>OPOMBA : Vse mere preveriti na objektu !</t>
  </si>
  <si>
    <t>Rušitvena dela</t>
  </si>
  <si>
    <t>Skupaj EUR</t>
  </si>
  <si>
    <t>Skupaj  EUR</t>
  </si>
  <si>
    <t>10.</t>
  </si>
  <si>
    <t>Delovni in fasadni odri EUR</t>
  </si>
  <si>
    <t>kom</t>
  </si>
  <si>
    <t>OPOMBA : Vsi navedeni materiali z navedenim imenom</t>
  </si>
  <si>
    <t>m</t>
  </si>
  <si>
    <t>-</t>
  </si>
  <si>
    <t>EM</t>
  </si>
  <si>
    <t>Cena/EM</t>
  </si>
  <si>
    <t>Vrednost brez DDV</t>
  </si>
  <si>
    <t xml:space="preserve">Za vse obrtniške  izdelke na osnovi PZI  izbrani izvajalec obvezno izdela delavniške načrte, katere potrjujeta projektant in nadzornik. </t>
  </si>
  <si>
    <t xml:space="preserve">OPOMBA : Za vsa obrtniška dela glej detajle, sheme, splošne opise in opise po pozicijah. </t>
  </si>
  <si>
    <t>.</t>
  </si>
  <si>
    <t>Delovni odri</t>
  </si>
  <si>
    <t>Slikopleskarska dela</t>
  </si>
  <si>
    <t>Slikopleskarska dela EUR</t>
  </si>
  <si>
    <t>OPOMBA : Barva, kvaliteta opleska -  po navodilih projektanta !</t>
  </si>
  <si>
    <t xml:space="preserve">GRADBENA DELA </t>
  </si>
  <si>
    <t xml:space="preserve">OBRTNIŠKA DELA </t>
  </si>
  <si>
    <t>Delovni in fasadni odri</t>
  </si>
  <si>
    <t>Fasaderska dela</t>
  </si>
  <si>
    <t>Razna dela</t>
  </si>
  <si>
    <t>TANKOSLOJNA KONTAKTNA FASADA</t>
  </si>
  <si>
    <t>Fasaderska dela  EUR</t>
  </si>
  <si>
    <t>Kleparska dela EUR</t>
  </si>
  <si>
    <t>Razna dela  EUR</t>
  </si>
  <si>
    <t>IV.</t>
  </si>
  <si>
    <t>V.</t>
  </si>
  <si>
    <t>Krovska in kleparska dela</t>
  </si>
  <si>
    <t>EUR</t>
  </si>
  <si>
    <t>Razna dodatna nepredvidena rušitvena dela, 5% od rušitvenih del</t>
  </si>
  <si>
    <t>m'</t>
  </si>
  <si>
    <t xml:space="preserve">kom 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</si>
  <si>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</si>
  <si>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 xml:space="preserve">2    </t>
    </r>
  </si>
  <si>
    <t xml:space="preserve">                      POVZROČENIH ZARADI IZTRGANJA STREHE </t>
  </si>
  <si>
    <t xml:space="preserve">                      NAD VRTCENM IN ZAMENJAVA STREHE NA </t>
  </si>
  <si>
    <t xml:space="preserve">                      NA STEKLENI POVEZAVI </t>
  </si>
  <si>
    <t>ŠTEV. PROJ. : 24095-17-K/GK</t>
  </si>
  <si>
    <t xml:space="preserve">                        Kopališka ul.14, 2325 KIDRIČEVO</t>
  </si>
  <si>
    <t>Odstranitev poškodovanega (zvitega)  I profila pri nadstrešku vrtca (vhod v vrtec zadaj)   - profil IPE 180 , vključno  vsa potrebna dela in odnos na gradbiščno deponijo.</t>
  </si>
  <si>
    <t>Odstranitev steklenih plošč nadstreška (vhod v vrtec zadaj)   - dve polji ob objektu nad vhodom , vključno  vsa potrebna dela in odnos na gradbiščno deponijo.</t>
  </si>
  <si>
    <t>sleme</t>
  </si>
  <si>
    <t>Demontaža obstoječih poškodovanih letev (en raster ,od osi 4 do 5),  vključno s prenosi in odvozom  na trajno deponijo razdalje do 15 km.</t>
  </si>
  <si>
    <t>Demontaža obstoječe kovinske kritine iz trapezne pločevine (od osi 4 do 12), komplet s tračnimi snegobrani, obrobami,  vključno s prenosi in odvozom  na trajno deponijo razdalje do 15 km.</t>
  </si>
  <si>
    <t>Demontaža alu obrobe na stiku strehe z delom, ki meji na  vrtec in telovadnico, razvite širine do 30 cm, vključno s prenosi in odvozom  na trajno deponijo razdalje do 5 km.</t>
  </si>
  <si>
    <t>Odstranitev  pravokotnih žlebov s kljukami,  komplet  vsa potrebna dela in odnos na gradbiščno deponijo.</t>
  </si>
  <si>
    <t xml:space="preserve">Fasadne izolacijske plošče iz ekspandiranega polistirena z dodanimi grafitnimi zrnci kot npr. NEOPOR, plošče so z luknjicami in z preklopom in so namenjene toplotni, zvočni in požarni zaščiti zunanjih sten v sistemu tankoslojne kontaktne fasade. Plošče so lepljene in sidrane ( 5 kom/ploščo ) na zunanjo predhodno očiščeno površino fasadnega  opečnega zidu. Površina prilepljenih in sidranih plošč se zaščiti z armiranim ometom v sestavi: malta prvi sloj, armirna mreža in malta drugi sloj. Kontaktni premaz izdelati z prednamazom in silikatnim zaključnim ometom debeline 1,5 mm. </t>
  </si>
  <si>
    <r>
      <t>Koeficient  toplotne prevodnosti 0,032 W/m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K.</t>
    </r>
  </si>
  <si>
    <t>kg</t>
  </si>
  <si>
    <t xml:space="preserve">Odvoz v trajno deponijo na razdalji 5 km </t>
  </si>
  <si>
    <t>Barvo določi arhitekt - po vzoru obstoječe!</t>
  </si>
  <si>
    <t>Odstranitev poškodovane fasade na delu proti telovadnici (os 11), vključno  vsa potrebna dela in odnos na gradbiščno deponijo.</t>
  </si>
  <si>
    <t>FASADA (ovoj objekta - poškodovana stena proti telovadnici -os 11)</t>
  </si>
  <si>
    <t>Dobava, montaža in demontaža delovnih cevnih fasadnih odrov iz kovinskih cevi višine do 10,0 m- stena proti telovadnici. Upoštevati je enkratno postavitev za čas, ki je potreben za vsa dela na fasadi.</t>
  </si>
  <si>
    <t>Dobava in pritrditev novih letev na obstoječe leseno ostrešje  dim. cca 6/10cm, (v dolžini cca 5 m - ob starem delu ), z vsem potrebnim pritrdilnim materialom, deli in transporti</t>
  </si>
  <si>
    <t>Dobava in montaža linijskih snegolovov iz trakov iz barvane pločevine 30/5mm, kompletno s pritrjevanjem, z vsemi pomožnimi deli in prenosi (2 vrsti )</t>
  </si>
  <si>
    <t xml:space="preserve">Dobava in montaža pravokotnih  žlebov iz jeklene barvane pločevine debeline 0,60 mm, razvite širine 35 cm, komplet z nosilci sidranimi v leseno konstrukcijo, komplet s pritrdilnim in spojnim materialom. Barvo pločevine določi projektant! </t>
  </si>
  <si>
    <t xml:space="preserve">Dobava in montaža pravokotnih  žlebov iz jeklene barvane pločevine debeline 0,60 mm, razvite širine 25 cm  ( nadstrešek nad vhodom v vrtec), komplet z nosilci sidranimi v leseno konstrukcijo, komplet s pritrdilnim in spojnim materialom. Barvo pločevine določi projektant! </t>
  </si>
  <si>
    <t>11.</t>
  </si>
  <si>
    <t>stransko</t>
  </si>
  <si>
    <t xml:space="preserve">Dobava in montaža  čelnih obrob iz jeklene barvane pločevine debeline 0,60 mm, razvite širine do 35 cm (stik strehe , ki meji na telovadnico in vrtec), komplet s vsem pritrdilnim in spojnim materialom. Barvo pločevine določi projektant! </t>
  </si>
  <si>
    <t>KLJUČAVNIČARSKA DELA:</t>
  </si>
  <si>
    <t>Ključavničarska  dela  EUR</t>
  </si>
  <si>
    <t>Ključavničarska dela</t>
  </si>
  <si>
    <t>Dobava materiala in izdelava ter montaža  jeklenega  profila (zamenjava poškodovanega profila pri nadstrešku nad vhodom v vrtec) , jekleni profil   IPE 180 (dimenzijo preveriti na licu mesta!),  AKZ zaščita , kvaliteta jekla S 335, barvano</t>
  </si>
  <si>
    <t>Dobava in montaža drobnih kovinskih izdelkov (ocenjeno)</t>
  </si>
  <si>
    <t>Streha nad večnamenskim prostorom s slemeni in žlotami, razdelitev  na polja 1.20 m x 1.20 m, nakloni 7°</t>
  </si>
  <si>
    <t>Odstranitev  steklenih plošč strehe zimskega vrta</t>
  </si>
  <si>
    <t>Zasteklitev: FLOUD steklo, k=1.1 W/m2k, zunanja šipa kaljena 8 mm, notranja lepljena 2x 4 mm, vmes 16 mm zračni prostor, zasteklitev fiksna</t>
  </si>
  <si>
    <t>Komplet vsa dela in odnos na gradbiščno deponijo .</t>
  </si>
  <si>
    <t>a</t>
  </si>
  <si>
    <t>b</t>
  </si>
  <si>
    <t>A+B  Skupaj EUR (brez DDV)</t>
  </si>
  <si>
    <t>Razna dodatna nepredvidena obrtniška dela. 5% od vseh obrtniških del</t>
  </si>
  <si>
    <t>Odstranitev žleba nadstreška v dolžini cca 5 m (vhod v vrtec zadaj)    , vključno  vsa potrebna dela in odnos na gradbiščno deponijo.</t>
  </si>
  <si>
    <t xml:space="preserve">                      STEKLENI POVEZAVI </t>
  </si>
  <si>
    <t>Montaža in demontaža lahkih premičnih  odrov do višine 3.00 m.</t>
  </si>
  <si>
    <t>Mere preveriti na licu mesta!</t>
  </si>
  <si>
    <t>Dobava in pokrivanje  strehe s trapezno oblikovano barvano jekleno pločevino s protikondenčnim obrizgom, spodaj je plošča zaključena z aluminijasto folijo. Obrizg preprečuje nastajanje kondenza. ( kot npr. Trimoval TPO 1000 ali enakovredno) komplet z vsemi zaključki in pritrdilnim ter pomožnim materialom, pritrjevanje na  obstoječo leseno strešno komstrukcijo, z vsemi prenosi in prevozi. Kritina mora biti težko gorljiva (vsaj razred C-s2,d0) in odporna na leteči ogenj  (zamenjava poškodovane kovinske kritine od osi 4 do 11)</t>
  </si>
  <si>
    <t>Streha nad večnamenskim prostorom s slemeni in žlotami, nakloni 7°</t>
  </si>
  <si>
    <t xml:space="preserve"> Streha nad povezovalnim hodnikom, enokapna naklon 9,2°</t>
  </si>
  <si>
    <t>Barvo določi projektant!</t>
  </si>
  <si>
    <t>Svetlobna kupola za dodatno osvetlitev in prezračevanje</t>
  </si>
  <si>
    <t>Kompletna dobava in montaža svetlobne kupole (kot npr. AKRIPOL),izdelane iz litih akrilnih plošč</t>
  </si>
  <si>
    <t>Dobava in montaža pokrivnih obrob ob svetlobnih kupolah , iz jeklene barvane pločevine (FeZn), debeline 0,60 mm, razvite širine 43 cm, komplet s sidri sidranimi v nosilno konstrukcijo, komplet s vsem pritrdilnim in spojnim materialom. Barvo pločevine določi projektant!</t>
  </si>
  <si>
    <t>kupola gradbene dimenzije 120/240 cm in  svetlobne mere 100/220 cm.</t>
  </si>
  <si>
    <t xml:space="preserve"> Streha nad povezovalnim hodnikom, enokapna, razdelitev  na polja cca 1.20 m x 1.20 m, naklon 9,2°</t>
  </si>
  <si>
    <t>troslojna kupola , barva prozorna , odpiranje električno</t>
  </si>
  <si>
    <t>Kompletno z vsemi pomožnimi deli nastavnim standardnim nastavkom in skladno z navodili proizvajalca!</t>
  </si>
  <si>
    <t xml:space="preserve">Kompletno finalno čiščenje , večnamenski prostor in povezovalni hodnik celotnega objekta  -  okna, vrata, steklene površine, vsi tlaki. </t>
  </si>
  <si>
    <t>1</t>
  </si>
  <si>
    <t>kupola gradbene dimenzije 100/120 cm  (svetlobne mere 80/80 cm).</t>
  </si>
  <si>
    <t>Višja streha</t>
  </si>
  <si>
    <t>streha nad zimskim vtrom</t>
  </si>
  <si>
    <t>Dobava in pokrivanje slemena  s slemenjaki (od osi 4 do 11)</t>
  </si>
  <si>
    <t>Dobava in pokrivanje slemena  s slemenjaki (zimski vrt)</t>
  </si>
  <si>
    <t xml:space="preserve">Dobava in montaža  čelnih obrob iz jeklene barvane pločevine debeline 0,60 mm, razvite širine do 25 cm (čelni zaključek nadstreška pri vhodu), komplet s vsem pritrdilnim in spojnim materialom. Barvo pločevine določi projektant! </t>
  </si>
  <si>
    <t xml:space="preserve">Dobava in montaža  čelnih obrob iz jeklene barvane pločevine debeline 0,60 mm, razvite širine do 35 cm , komplet s vsem pritrdilnim in spojnim materialom. Barvo pločevine določi projektant! </t>
  </si>
  <si>
    <t xml:space="preserve">Obrobe na stiku s stekleno fasado </t>
  </si>
  <si>
    <t xml:space="preserve">Dobava in montaža  obloge manjših prebojev skozi streho,  komplet po detajlu proizvajaca izbrane kritine z vsemi zaključki in pritrdilnim ter pomožnim materialom                           </t>
  </si>
  <si>
    <t>Obrobe na stiku z obstoječimi stenami</t>
  </si>
  <si>
    <t xml:space="preserve">komplet po detajlu proizvajaca izbrane kritine z vsemi zaključki in pritrdilnim ter pomožnim materialom                           </t>
  </si>
  <si>
    <t>ocena</t>
  </si>
  <si>
    <t>Dobava in montaža jeklene strešne kritine s strešnimi izoliranimi paneli (kot npr Trimoterm SNV 150, U=0,24W,m2K). Paneli so izdelani po patentiranem proizvodnem postopku z uporabo lamelne tehnike iz negorljive mineralne volne( A1 po DIN 4102,EN 1182). Krovni sloj panela je izdelan iz vroče pocinkanih (275g/m2) in obarvanih pločevin standardne debeline 0,6 mm, ki je na zunanji strani trapezno profilirana, na notranji strani gladek. Zunanja antikorozijska zaščita je prilagojena klimatskim zahtevam . Zunanja in notranja pločevina sta s sredico med proizvodnim procesom kompaktno zlepljeni s tankim slojem lepila.</t>
  </si>
  <si>
    <t>Upoštevati tudi dobavo in vgraditev pritrditvenih  profilov med osnovno  jekleno  nosilno konstrukcijo - za pritrjevanje kritine!</t>
  </si>
  <si>
    <t>Vključno s vsem pritdilnim in spojnim materialom, maskami, obrobami in zaključnimi elementi ter grebeni, vsemi dodatnimi deli in prenosi. Komplet z dostavo. Po navodilih in detajlih izbranega proizvajalca!</t>
  </si>
  <si>
    <t xml:space="preserve">Obrobe na stiku strehe s stožcem (priključek na polnilo) </t>
  </si>
  <si>
    <t xml:space="preserve">Dobava in montaža  obloge korita obstoječe žlote iz jeklene barvane pločevine debeline 0,6 mm, razvite širine cca 1,20 m, komplet s potrebno izolacijo in podkonstrukcijo v naklonu proti obstoječemu notranjemu odtoku,  po detajlu izbranega izvajalca kritine,   z vsemi zaključki in pritrdilnim ter pomožnim materialom                           </t>
  </si>
  <si>
    <t>žlota je ogrevana</t>
  </si>
  <si>
    <t>dvostranska žlota - korito</t>
  </si>
  <si>
    <t>žlota na stiku - ob objektu</t>
  </si>
  <si>
    <t>višja streha</t>
  </si>
  <si>
    <t>zamenjava žleba na stožcu</t>
  </si>
  <si>
    <t>Dobava materiala in izdelava ter montaža  jeklenega  profila (podkonstrukcija za pritrditev slemena in kupol med osnovnimi jeklenimi profili) , jekleni profil   IPE 160 ,  AKZ zaščita , kvaliteta jekla S 335, barvano</t>
  </si>
  <si>
    <t>pleskanje vseh drobnih kovinskih izdelkov (ocena)</t>
  </si>
  <si>
    <t>12.</t>
  </si>
  <si>
    <t>13.</t>
  </si>
  <si>
    <t>14.</t>
  </si>
  <si>
    <t>15.</t>
  </si>
  <si>
    <t>16.</t>
  </si>
  <si>
    <t>17.</t>
  </si>
  <si>
    <t>18.</t>
  </si>
  <si>
    <t xml:space="preserve">                      NAD VRTCENM IN ZAMENJAVA STREHE </t>
  </si>
  <si>
    <t>Komplet z demontažo obrob, pokrivnih profilov, žlot in nosilne podkonstrukcije stekel (v deb cca 19 cm - do nosilne jeklene konstrukcije)</t>
  </si>
  <si>
    <t xml:space="preserve">Obrobe na stiku s stekleno fasado (kjer je žleb) </t>
  </si>
  <si>
    <t xml:space="preserve">Dobava in montaža pravokotnih  žlebov iz jeklene barvane pločevine debeline 0,60 mm, razvite širine 25 cm  ( žleb na stiku s stekleno fasado - enokapnica), komplet z nosilci sidranimi v leseno konstrukcijo, komplet s pritrdilnim in spojnim materialom. Barvo pločevine določi projektant! </t>
  </si>
  <si>
    <t>ELEKTROINSTALACIJE</t>
  </si>
  <si>
    <t>Vzdrževalna dela</t>
  </si>
  <si>
    <t>Demontaža - montaže</t>
  </si>
  <si>
    <t>Razdelilniki</t>
  </si>
  <si>
    <t>Razsvetljava</t>
  </si>
  <si>
    <t>Instalacijski material</t>
  </si>
  <si>
    <t>Strelovodne instalacije - delna adaptacija</t>
  </si>
  <si>
    <t>Ogrevanje žlote</t>
  </si>
  <si>
    <t>Meritve</t>
  </si>
  <si>
    <t>Drobni material (od 1 do 6)</t>
  </si>
  <si>
    <t>Nepredvideno (od 1 do 6)</t>
  </si>
  <si>
    <t>Transport (od 1 do 6)</t>
  </si>
  <si>
    <t>Projektantski nadzor</t>
  </si>
  <si>
    <t>ur</t>
  </si>
  <si>
    <t>Elektro nadzor (od 1 do 7)</t>
  </si>
  <si>
    <t>kmpl</t>
  </si>
  <si>
    <t>Projekt izvedenih del</t>
  </si>
  <si>
    <t>Demontaže - montaže</t>
  </si>
  <si>
    <t>demontaža obstoječih svetilk</t>
  </si>
  <si>
    <t>demontaža obstoječih varnostnih svetilk</t>
  </si>
  <si>
    <t>demontaža obstoječega kabla NYM-J 3x1,5 mm2, vključno PN cevmi</t>
  </si>
  <si>
    <t>demontaža dotrajane in poškodovane strelovodne instalacije v območju poškodovane strehe, vključno z pritrdilnim materialom</t>
  </si>
  <si>
    <t>Odvoz demontiranega materiala (pod točko 1-4) na deponijo</t>
  </si>
  <si>
    <t>odklop in demontaža strešnega ventilatorja</t>
  </si>
  <si>
    <t>odklop in demontaža ure v hodniku</t>
  </si>
  <si>
    <t>ponovna montaža in priklop prej demontiranega strešnega ventilatorja</t>
  </si>
  <si>
    <t>ponovna montaža in priklop prej demontirane ure v hodniku</t>
  </si>
  <si>
    <t>Skupaj</t>
  </si>
  <si>
    <t>Razdelilni</t>
  </si>
  <si>
    <t>Ureditev izvoda v obstoječem razdelilniku RP1 za porebe napajanje R-ŽLO</t>
  </si>
  <si>
    <t>vgradnja avtomatske varovalke 3 p, 20 A</t>
  </si>
  <si>
    <t>ureditev izvoda za odvodni kabel, vključno priključitvijo vseh žil na pripadajoče sponke</t>
  </si>
  <si>
    <t>Nadometna mmara za ogrevanje žlote R-ŽLO, dimenzij 400x300x120, nerjaveče izvedbe, vključno vratci in ključavnico in vgrajeno sledečo opremeo</t>
  </si>
  <si>
    <t>varovalke avtomatske</t>
  </si>
  <si>
    <t>2,1,1</t>
  </si>
  <si>
    <t xml:space="preserve">          1p, 16A</t>
  </si>
  <si>
    <t>3</t>
  </si>
  <si>
    <t>2,1,2</t>
  </si>
  <si>
    <t xml:space="preserve">          1p, 10 A</t>
  </si>
  <si>
    <t>kontaktor 220V/25A</t>
  </si>
  <si>
    <t>stikalo 10 A (4G 10 51U)</t>
  </si>
  <si>
    <t>signalna svetilka rdeče barve 220V</t>
  </si>
  <si>
    <t>regulacija ogrevanja DIVIREG 850 vključno tipalo temparature in vlage vgradnja v Ržlote</t>
  </si>
  <si>
    <t>Skupaj:</t>
  </si>
  <si>
    <t>tip F1 - LED svetilka 200-300x1200, moči 35-40W, 3200-3400, barva svetlobe 3000-4000K, CRI&gt;80, zaščite IP20-IP40, kot naprimer lmpanel 216 OP INTRA ali Siteco, LUXILED® (0MQ32WDL4P) v izračunu oziroma podobna znotraj opisanih fotometričnih podatkov</t>
  </si>
  <si>
    <t>Kabli položeni delno po obstoječih kabelskih policah, delno nadometno v NIK kanalih oziroma PN ceveh ali na pajkih.</t>
  </si>
  <si>
    <t>1.1</t>
  </si>
  <si>
    <t>NYM-J 3 x 1,5 mm2</t>
  </si>
  <si>
    <t>1.2</t>
  </si>
  <si>
    <t>NYM-J 3 x 2,5 mm2 za napajanje grelnih kablov</t>
  </si>
  <si>
    <t>1.3</t>
  </si>
  <si>
    <t>NYM-J 5 x 4 mm2 za napajanje R-ŽLO iz RP1</t>
  </si>
  <si>
    <t>Zaščitna cev PN Ø   16 - 23</t>
  </si>
  <si>
    <t>nadometni NIK kanal do 25x25 mm</t>
  </si>
  <si>
    <t xml:space="preserve">Polica PK 50, pocinkana, komplet s pokrovom, stropnimi nosilci in montažnim vijačnim materialom </t>
  </si>
  <si>
    <t>Dolblenje utorov v  stene in izvedba prebojev, po montaži kabla vpostavitev v prvotno stanje (le tam kjer ni položene keramike)</t>
  </si>
  <si>
    <t>Strelovoda instalacija - delna adaptacija</t>
  </si>
  <si>
    <t>Žica Al fi 8 mm položena na strešnih konzolah, vključno odvodi, za potrebe adaptacije obstoječe strelovodne instalacije</t>
  </si>
  <si>
    <t>pritrdilni material za nošenje strelovodne instalacije (dogradnja novih lovilcev in menjava dotrajanih nosilcev)</t>
  </si>
  <si>
    <t>2,1</t>
  </si>
  <si>
    <t>strešni nosilec SON, letve, vijaki, objemke</t>
  </si>
  <si>
    <t>2,2</t>
  </si>
  <si>
    <t>zidni nosilec ZON, letve, vijaki, objemke</t>
  </si>
  <si>
    <t>Križni, vijačni in varjeni spoji</t>
  </si>
  <si>
    <t>objemka za odtok</t>
  </si>
  <si>
    <t>Žica PF/y 1 x 6 mm2, za povezava kovinskih delov</t>
  </si>
  <si>
    <t>čevlji 6 mm2, za žico pod točko 5.5.</t>
  </si>
  <si>
    <t>Skupaj ozemljitve, strelovod zaščita</t>
  </si>
  <si>
    <t>Opomba: napajalno regulacijska oprema zajeta v R-ŽLO pod točko  2.2</t>
  </si>
  <si>
    <t xml:space="preserve">grelni kabli za gretje žlebov in odtokov meteorne vode moči 15 W/m </t>
  </si>
  <si>
    <t>Vodotesni spoj Reychem</t>
  </si>
  <si>
    <t>Meritve instalacij jakega toka v območju adaptacije</t>
  </si>
  <si>
    <t>Funkcionalni preizkus varnostne razsvetljave za obravnavane svetilke v območju adaptacije</t>
  </si>
  <si>
    <t>Izredene meritve celotne strelovodne instalacije zaradi posegov v obstoječ sistem v skladu s spravilnikom</t>
  </si>
  <si>
    <t>ponovna  montaža obstoječih odtočnih cevi, komplet z novimi objemkami sidranimi v fasado, komplet s pritrdilnim in spojnim materialom</t>
  </si>
  <si>
    <t xml:space="preserve">Dobava in montaža okroglih odtočnih cevi (speljava obstoječega žleba preko zimskega vrta in v obstoječi peskolov) iz jeklene barvane pločevine debeline 0,60 mm, fi 20 cm, komplet z nosilci , komplet s pritrdilnim in spojnim materialom. Barvo pločevine določi projektant! </t>
  </si>
  <si>
    <t xml:space="preserve">V območju od slemena proti kupolam (proti prebojem) je zgoraj ravna pločevina. Prav tako je ravna pločevina pri stiku na obstoječi zid za izvedbo žlote v širini cca 1 m. </t>
  </si>
  <si>
    <t>C./</t>
  </si>
  <si>
    <t>C.</t>
  </si>
  <si>
    <t xml:space="preserve">PREDMET     : Popis del  </t>
  </si>
  <si>
    <t>Kompletna dobava in izdelava ovoja stavbe s toplotnoizolacijsko fasado debeline 10,0 cm.    Po navodilih proizvajalca in splošnem opisu!</t>
  </si>
  <si>
    <t>zaključni sloj po celotnii steni</t>
  </si>
  <si>
    <t xml:space="preserve">izolacija 10 cm (zamenjava poškodovane izolacija </t>
  </si>
  <si>
    <t>V</t>
  </si>
  <si>
    <t>tip DL1 – nadradna downlight svetilka, moči 1x15W, barva 4000K, CRI&gt;80, širokomnopni, bele barve, fi 280, LED Nitor - INTRA C,  oziroma podobna znotraj opisanih fotometričnih podatkov</t>
  </si>
  <si>
    <t>tip V1 – varnostna svetilka, z osvetljenim piktogramom, moči 3W, avtonomije 1 ure, trajni spoj  GLASS DELUXE - zastopnik Ekomond,  oziroma podobna znotraj opisanih fotometričnih podatkov</t>
  </si>
  <si>
    <t>tip V2 - varnostna LED svetilka, nadgradna, IP44, moči 2,4W, avtonomije 1 ure, pripravni spoj, kot zastopnik LED svetloba,  oziroma podobna znotraj opisanih fotometričnih podatkov</t>
  </si>
  <si>
    <t>vrednost brez DDV</t>
  </si>
  <si>
    <t>SKUPAJ</t>
  </si>
  <si>
    <t>OBRTNIŠKA DELA - SKUPAJ</t>
  </si>
  <si>
    <t xml:space="preserve">OBJEKT        : CIRKOVCE 48 - POPRAVILO POŠKODB     </t>
  </si>
  <si>
    <t>CIRKOVCE 48 - Občina Kidričevo</t>
  </si>
  <si>
    <t>cena/EM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</si>
</sst>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S_I_T_-;\-* #,##0.00\ _S_I_T_-;_-* &quot;-&quot;??\ _S_I_T_-;_-@_-"/>
    <numFmt numFmtId="165" formatCode="_-* #,##0.00\ _S_I_T_-;\-* #,##0.00\ _S_I_T_-;_-* \-??\ _S_I_T_-;_-@_-"/>
    <numFmt numFmtId="166" formatCode="#,##0.00\ &quot;€&quot;"/>
    <numFmt numFmtId="167" formatCode="0.0%"/>
    <numFmt numFmtId="168" formatCode="#,##0.00\ [$€-407]"/>
  </numFmts>
  <fonts count="26" x14ac:knownFonts="1">
    <font>
      <sz val="10"/>
      <name val="Arial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Tahoma"/>
      <family val="2"/>
      <charset val="238"/>
    </font>
    <font>
      <sz val="10"/>
      <name val="Times New Roman"/>
      <family val="1"/>
      <charset val="238"/>
    </font>
    <font>
      <sz val="8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 CE"/>
    </font>
    <font>
      <b/>
      <sz val="11"/>
      <color theme="1"/>
      <name val="Calibri"/>
      <family val="2"/>
      <charset val="238"/>
      <scheme val="minor"/>
    </font>
    <font>
      <b/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 CE"/>
      <charset val="238"/>
    </font>
    <font>
      <vertAlign val="superscript"/>
      <sz val="10"/>
      <color indexed="8"/>
      <name val="Arial"/>
      <family val="2"/>
      <charset val="238"/>
    </font>
    <font>
      <sz val="12"/>
      <name val="Times New Roman"/>
      <family val="1"/>
    </font>
    <font>
      <b/>
      <sz val="10"/>
      <color indexed="14"/>
      <name val="Arial"/>
      <family val="2"/>
      <charset val="238"/>
    </font>
    <font>
      <sz val="10"/>
      <color indexed="14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auto="1"/>
      </bottom>
      <diagonal/>
    </border>
  </borders>
  <cellStyleXfs count="13">
    <xf numFmtId="0" fontId="0" fillId="0" borderId="0"/>
    <xf numFmtId="0" fontId="7" fillId="0" borderId="0"/>
    <xf numFmtId="0" fontId="6" fillId="0" borderId="0"/>
    <xf numFmtId="0" fontId="7" fillId="0" borderId="0"/>
    <xf numFmtId="0" fontId="14" fillId="0" borderId="0"/>
    <xf numFmtId="0" fontId="9" fillId="0" borderId="0"/>
    <xf numFmtId="0" fontId="8" fillId="2" borderId="0">
      <alignment horizontal="left" vertical="top"/>
    </xf>
    <xf numFmtId="164" fontId="2" fillId="0" borderId="0" applyFont="0" applyFill="0" applyBorder="0" applyAlignment="0" applyProtection="0"/>
    <xf numFmtId="0" fontId="15" fillId="0" borderId="3" applyNumberFormat="0" applyFill="0" applyAlignment="0" applyProtection="0"/>
    <xf numFmtId="0" fontId="7" fillId="0" borderId="0"/>
    <xf numFmtId="0" fontId="1" fillId="0" borderId="0"/>
    <xf numFmtId="0" fontId="1" fillId="0" borderId="0"/>
    <xf numFmtId="0" fontId="7" fillId="0" borderId="0"/>
  </cellStyleXfs>
  <cellXfs count="261">
    <xf numFmtId="0" fontId="0" fillId="0" borderId="0" xfId="0"/>
    <xf numFmtId="4" fontId="4" fillId="0" borderId="0" xfId="0" applyNumberFormat="1" applyFont="1" applyAlignment="1" applyProtection="1">
      <alignment horizontal="center" vertical="top"/>
      <protection locked="0"/>
    </xf>
    <xf numFmtId="164" fontId="10" fillId="0" borderId="0" xfId="0" applyNumberFormat="1" applyFont="1" applyAlignment="1" applyProtection="1">
      <alignment horizontal="left" vertical="top"/>
      <protection locked="0"/>
    </xf>
    <xf numFmtId="164" fontId="4" fillId="0" borderId="0" xfId="0" applyNumberFormat="1" applyFont="1" applyAlignment="1" applyProtection="1">
      <alignment horizontal="center" vertical="top"/>
    </xf>
    <xf numFmtId="4" fontId="4" fillId="0" borderId="0" xfId="0" applyNumberFormat="1" applyFont="1" applyAlignment="1" applyProtection="1">
      <alignment horizontal="right" vertical="top"/>
      <protection locked="0"/>
    </xf>
    <xf numFmtId="4" fontId="4" fillId="0" borderId="0" xfId="0" applyNumberFormat="1" applyFont="1" applyFill="1" applyAlignment="1" applyProtection="1">
      <alignment horizontal="right" vertical="top"/>
      <protection locked="0"/>
    </xf>
    <xf numFmtId="0" fontId="4" fillId="0" borderId="0" xfId="0" applyFont="1" applyAlignment="1">
      <alignment vertical="top"/>
    </xf>
    <xf numFmtId="4" fontId="5" fillId="0" borderId="0" xfId="0" applyNumberFormat="1" applyFont="1" applyFill="1" applyAlignment="1" applyProtection="1">
      <alignment horizontal="right" vertical="top"/>
      <protection locked="0"/>
    </xf>
    <xf numFmtId="0" fontId="5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3" fontId="4" fillId="0" borderId="0" xfId="0" applyNumberFormat="1" applyFont="1" applyAlignment="1" applyProtection="1">
      <alignment vertical="top"/>
      <protection locked="0"/>
    </xf>
    <xf numFmtId="4" fontId="4" fillId="0" borderId="0" xfId="0" applyNumberFormat="1" applyFont="1" applyFill="1" applyAlignment="1" applyProtection="1">
      <alignment vertical="top"/>
      <protection locked="0"/>
    </xf>
    <xf numFmtId="0" fontId="4" fillId="0" borderId="0" xfId="0" applyFont="1" applyFill="1" applyAlignment="1">
      <alignment vertical="top"/>
    </xf>
    <xf numFmtId="3" fontId="5" fillId="0" borderId="0" xfId="0" applyNumberFormat="1" applyFont="1" applyFill="1" applyAlignment="1">
      <alignment vertical="top"/>
    </xf>
    <xf numFmtId="49" fontId="7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1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Fill="1" applyAlignment="1">
      <alignment horizontal="justify" vertical="top" wrapText="1"/>
    </xf>
    <xf numFmtId="0" fontId="11" fillId="0" borderId="0" xfId="0" applyFont="1" applyFill="1" applyAlignment="1">
      <alignment horizontal="justify" vertical="top"/>
    </xf>
    <xf numFmtId="0" fontId="7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right" vertical="top"/>
    </xf>
    <xf numFmtId="3" fontId="7" fillId="0" borderId="0" xfId="0" applyNumberFormat="1" applyFont="1" applyAlignment="1">
      <alignment vertical="top"/>
    </xf>
    <xf numFmtId="0" fontId="7" fillId="0" borderId="0" xfId="0" applyFont="1" applyFill="1" applyAlignment="1">
      <alignment horizontal="justify"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4" fontId="7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 applyProtection="1">
      <alignment horizontal="center" vertical="top"/>
      <protection locked="0"/>
    </xf>
    <xf numFmtId="164" fontId="12" fillId="0" borderId="0" xfId="0" applyNumberFormat="1" applyFont="1" applyAlignment="1" applyProtection="1">
      <alignment horizontal="left" vertical="top"/>
      <protection locked="0"/>
    </xf>
    <xf numFmtId="164" fontId="7" fillId="0" borderId="0" xfId="0" applyNumberFormat="1" applyFont="1" applyAlignment="1" applyProtection="1">
      <alignment horizontal="center" vertical="top"/>
    </xf>
    <xf numFmtId="4" fontId="7" fillId="0" borderId="0" xfId="0" applyNumberFormat="1" applyFont="1" applyAlignment="1" applyProtection="1">
      <alignment horizontal="right" vertical="top"/>
      <protection locked="0"/>
    </xf>
    <xf numFmtId="4" fontId="7" fillId="0" borderId="0" xfId="0" applyNumberFormat="1" applyFont="1" applyFill="1" applyAlignment="1" applyProtection="1">
      <alignment horizontal="right" vertical="top"/>
      <protection locked="0"/>
    </xf>
    <xf numFmtId="165" fontId="7" fillId="0" borderId="0" xfId="1" applyNumberFormat="1" applyFont="1" applyAlignment="1" applyProtection="1">
      <alignment horizontal="center" vertical="top"/>
      <protection locked="0"/>
    </xf>
    <xf numFmtId="0" fontId="16" fillId="0" borderId="0" xfId="0" applyFont="1" applyFill="1" applyAlignment="1">
      <alignment horizontal="justify" vertical="top"/>
    </xf>
    <xf numFmtId="164" fontId="12" fillId="0" borderId="0" xfId="0" applyNumberFormat="1" applyFont="1" applyBorder="1" applyAlignment="1" applyProtection="1">
      <alignment horizontal="left" vertical="top"/>
      <protection locked="0"/>
    </xf>
    <xf numFmtId="164" fontId="7" fillId="0" borderId="0" xfId="0" applyNumberFormat="1" applyFont="1" applyBorder="1" applyAlignment="1" applyProtection="1">
      <alignment horizontal="center" vertical="top"/>
    </xf>
    <xf numFmtId="164" fontId="12" fillId="0" borderId="0" xfId="0" applyNumberFormat="1" applyFont="1" applyBorder="1" applyAlignment="1" applyProtection="1">
      <alignment horizontal="center" vertical="top"/>
      <protection locked="0"/>
    </xf>
    <xf numFmtId="164" fontId="7" fillId="0" borderId="0" xfId="0" applyNumberFormat="1" applyFont="1" applyBorder="1" applyAlignment="1" applyProtection="1">
      <alignment horizontal="center" vertical="top"/>
      <protection locked="0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center" vertical="top"/>
    </xf>
    <xf numFmtId="0" fontId="17" fillId="0" borderId="3" xfId="8" applyFont="1" applyFill="1" applyAlignment="1">
      <alignment horizontal="right" vertical="top"/>
    </xf>
    <xf numFmtId="0" fontId="17" fillId="0" borderId="3" xfId="8" applyFont="1" applyFill="1" applyAlignment="1">
      <alignment horizontal="justify" vertical="top"/>
    </xf>
    <xf numFmtId="4" fontId="17" fillId="0" borderId="3" xfId="8" applyNumberFormat="1" applyFont="1" applyAlignment="1">
      <alignment horizontal="left" vertical="top"/>
    </xf>
    <xf numFmtId="4" fontId="17" fillId="0" borderId="3" xfId="8" applyNumberFormat="1" applyFont="1" applyAlignment="1">
      <alignment horizontal="center" vertical="top"/>
    </xf>
    <xf numFmtId="4" fontId="16" fillId="0" borderId="0" xfId="8" applyNumberFormat="1" applyFont="1" applyBorder="1" applyAlignment="1">
      <alignment horizontal="center" vertical="top"/>
    </xf>
    <xf numFmtId="164" fontId="17" fillId="0" borderId="0" xfId="8" applyNumberFormat="1" applyFont="1" applyBorder="1" applyAlignment="1" applyProtection="1">
      <alignment horizontal="center" vertical="top"/>
      <protection locked="0"/>
    </xf>
    <xf numFmtId="0" fontId="17" fillId="3" borderId="3" xfId="8" applyFont="1" applyFill="1" applyAlignment="1">
      <alignment horizontal="right" vertical="top"/>
    </xf>
    <xf numFmtId="0" fontId="17" fillId="3" borderId="3" xfId="8" applyFont="1" applyFill="1" applyAlignment="1">
      <alignment horizontal="justify" vertical="top"/>
    </xf>
    <xf numFmtId="4" fontId="17" fillId="3" borderId="3" xfId="8" applyNumberFormat="1" applyFont="1" applyFill="1" applyAlignment="1">
      <alignment horizontal="left" vertical="top"/>
    </xf>
    <xf numFmtId="4" fontId="17" fillId="3" borderId="3" xfId="8" applyNumberFormat="1" applyFont="1" applyFill="1" applyAlignment="1">
      <alignment horizontal="center" vertical="top"/>
    </xf>
    <xf numFmtId="4" fontId="16" fillId="3" borderId="0" xfId="8" applyNumberFormat="1" applyFont="1" applyFill="1" applyBorder="1" applyAlignment="1">
      <alignment horizontal="center" vertical="top"/>
    </xf>
    <xf numFmtId="164" fontId="17" fillId="3" borderId="0" xfId="8" applyNumberFormat="1" applyFont="1" applyFill="1" applyBorder="1" applyAlignment="1" applyProtection="1">
      <alignment horizontal="center" vertical="top"/>
      <protection locked="0"/>
    </xf>
    <xf numFmtId="3" fontId="7" fillId="0" borderId="0" xfId="0" applyNumberFormat="1" applyFont="1" applyAlignment="1">
      <alignment horizontal="left" vertical="top"/>
    </xf>
    <xf numFmtId="4" fontId="7" fillId="0" borderId="0" xfId="0" applyNumberFormat="1" applyFont="1" applyFill="1" applyAlignment="1" applyProtection="1">
      <alignment horizontal="center" vertical="top"/>
      <protection locked="0"/>
    </xf>
    <xf numFmtId="164" fontId="12" fillId="0" borderId="0" xfId="0" applyNumberFormat="1" applyFont="1" applyFill="1" applyAlignment="1" applyProtection="1">
      <alignment horizontal="left" vertical="top"/>
      <protection locked="0"/>
    </xf>
    <xf numFmtId="164" fontId="7" fillId="0" borderId="0" xfId="0" applyNumberFormat="1" applyFont="1" applyFill="1" applyAlignment="1" applyProtection="1">
      <alignment horizontal="center" vertical="top"/>
    </xf>
    <xf numFmtId="0" fontId="7" fillId="0" borderId="0" xfId="0" applyFont="1" applyFill="1" applyAlignment="1">
      <alignment vertical="top"/>
    </xf>
    <xf numFmtId="164" fontId="7" fillId="0" borderId="0" xfId="0" applyNumberFormat="1" applyFont="1" applyFill="1" applyBorder="1" applyAlignment="1" applyProtection="1">
      <alignment horizontal="left" vertical="top"/>
      <protection locked="0"/>
    </xf>
    <xf numFmtId="164" fontId="7" fillId="0" borderId="0" xfId="0" applyNumberFormat="1" applyFont="1" applyFill="1" applyBorder="1" applyAlignment="1" applyProtection="1">
      <alignment horizontal="center" vertical="top"/>
    </xf>
    <xf numFmtId="165" fontId="7" fillId="0" borderId="0" xfId="1" applyNumberFormat="1" applyFont="1" applyFill="1" applyBorder="1" applyAlignment="1" applyProtection="1">
      <alignment horizontal="center" vertical="top"/>
      <protection locked="0"/>
    </xf>
    <xf numFmtId="0" fontId="7" fillId="0" borderId="0" xfId="0" applyFont="1" applyAlignment="1">
      <alignment horizontal="center" vertical="top"/>
    </xf>
    <xf numFmtId="0" fontId="11" fillId="0" borderId="1" xfId="0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justify" vertical="top"/>
    </xf>
    <xf numFmtId="4" fontId="7" fillId="0" borderId="1" xfId="0" applyNumberFormat="1" applyFont="1" applyBorder="1" applyAlignment="1">
      <alignment horizontal="left" vertical="top"/>
    </xf>
    <xf numFmtId="4" fontId="7" fillId="0" borderId="1" xfId="0" applyNumberFormat="1" applyFont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justify" vertical="top"/>
    </xf>
    <xf numFmtId="4" fontId="7" fillId="0" borderId="0" xfId="0" applyNumberFormat="1" applyFont="1" applyBorder="1" applyAlignment="1">
      <alignment horizontal="left" vertical="top"/>
    </xf>
    <xf numFmtId="4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Fill="1" applyBorder="1" applyAlignment="1" applyProtection="1">
      <alignment horizontal="center" vertical="top"/>
      <protection locked="0"/>
    </xf>
    <xf numFmtId="164" fontId="11" fillId="0" borderId="0" xfId="8" applyNumberFormat="1" applyFont="1" applyFill="1" applyBorder="1" applyAlignment="1" applyProtection="1">
      <alignment horizontal="right" vertical="top"/>
    </xf>
    <xf numFmtId="164" fontId="11" fillId="0" borderId="0" xfId="8" applyNumberFormat="1" applyFont="1" applyFill="1" applyBorder="1" applyAlignment="1" applyProtection="1">
      <alignment horizontal="center" vertical="top"/>
    </xf>
    <xf numFmtId="4" fontId="11" fillId="0" borderId="0" xfId="0" applyNumberFormat="1" applyFont="1" applyFill="1" applyAlignment="1" applyProtection="1">
      <alignment horizontal="right" vertical="top"/>
      <protection locked="0"/>
    </xf>
    <xf numFmtId="4" fontId="7" fillId="0" borderId="0" xfId="0" applyNumberFormat="1" applyFont="1" applyFill="1" applyAlignment="1" applyProtection="1">
      <alignment horizontal="left" vertical="top"/>
      <protection locked="0"/>
    </xf>
    <xf numFmtId="164" fontId="11" fillId="0" borderId="0" xfId="0" applyNumberFormat="1" applyFont="1" applyFill="1" applyBorder="1" applyAlignment="1" applyProtection="1">
      <alignment horizontal="center" vertical="top"/>
    </xf>
    <xf numFmtId="0" fontId="11" fillId="0" borderId="0" xfId="0" applyFont="1" applyFill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0" xfId="0" applyNumberFormat="1" applyFont="1" applyAlignment="1" applyProtection="1">
      <alignment horizontal="right" vertical="top"/>
      <protection locked="0"/>
    </xf>
    <xf numFmtId="3" fontId="7" fillId="0" borderId="0" xfId="0" applyNumberFormat="1" applyFont="1" applyAlignment="1">
      <alignment horizontal="right" vertical="top"/>
    </xf>
    <xf numFmtId="3" fontId="11" fillId="0" borderId="0" xfId="0" applyNumberFormat="1" applyFont="1" applyAlignment="1">
      <alignment horizontal="right" vertical="top"/>
    </xf>
    <xf numFmtId="3" fontId="7" fillId="0" borderId="0" xfId="0" applyNumberFormat="1" applyFont="1" applyAlignment="1" applyProtection="1">
      <alignment vertical="top"/>
      <protection locked="0"/>
    </xf>
    <xf numFmtId="49" fontId="7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justify" vertical="top" wrapText="1"/>
    </xf>
    <xf numFmtId="164" fontId="7" fillId="0" borderId="0" xfId="0" applyNumberFormat="1" applyFont="1" applyAlignment="1" applyProtection="1">
      <alignment horizontal="center" vertical="top"/>
      <protection locked="0"/>
    </xf>
    <xf numFmtId="49" fontId="11" fillId="0" borderId="0" xfId="0" applyNumberFormat="1" applyFont="1" applyFill="1" applyAlignment="1">
      <alignment horizontal="right" vertical="top"/>
    </xf>
    <xf numFmtId="2" fontId="7" fillId="0" borderId="0" xfId="0" applyNumberFormat="1" applyFont="1" applyFill="1" applyAlignment="1">
      <alignment horizontal="center" vertical="top"/>
    </xf>
    <xf numFmtId="0" fontId="11" fillId="0" borderId="0" xfId="2" applyFont="1" applyFill="1" applyAlignment="1">
      <alignment horizontal="right" vertical="top"/>
    </xf>
    <xf numFmtId="0" fontId="11" fillId="0" borderId="0" xfId="2" applyFont="1" applyFill="1" applyAlignment="1">
      <alignment horizontal="justify" vertical="top"/>
    </xf>
    <xf numFmtId="4" fontId="7" fillId="0" borderId="0" xfId="2" applyNumberFormat="1" applyFont="1" applyAlignment="1">
      <alignment horizontal="left" vertical="top"/>
    </xf>
    <xf numFmtId="4" fontId="7" fillId="4" borderId="0" xfId="2" applyNumberFormat="1" applyFont="1" applyFill="1" applyAlignment="1">
      <alignment horizontal="center" vertical="top"/>
    </xf>
    <xf numFmtId="4" fontId="2" fillId="0" borderId="0" xfId="2" applyNumberFormat="1" applyFont="1" applyAlignment="1" applyProtection="1">
      <alignment horizontal="center" vertical="top"/>
      <protection locked="0"/>
    </xf>
    <xf numFmtId="164" fontId="19" fillId="0" borderId="0" xfId="2" applyNumberFormat="1" applyFont="1" applyAlignment="1" applyProtection="1">
      <alignment horizontal="left" vertical="top"/>
      <protection locked="0"/>
    </xf>
    <xf numFmtId="164" fontId="1" fillId="0" borderId="0" xfId="2" applyNumberFormat="1" applyFont="1" applyAlignment="1" applyProtection="1">
      <alignment horizontal="center" vertical="top"/>
    </xf>
    <xf numFmtId="4" fontId="1" fillId="0" borderId="0" xfId="2" applyNumberFormat="1" applyFont="1" applyAlignment="1" applyProtection="1">
      <alignment horizontal="right" vertical="top"/>
      <protection locked="0"/>
    </xf>
    <xf numFmtId="4" fontId="1" fillId="0" borderId="0" xfId="2" applyNumberFormat="1" applyFont="1" applyFill="1" applyAlignment="1" applyProtection="1">
      <alignment horizontal="right" vertical="top"/>
      <protection locked="0"/>
    </xf>
    <xf numFmtId="0" fontId="1" fillId="0" borderId="0" xfId="2" applyFont="1" applyAlignment="1">
      <alignment vertical="top"/>
    </xf>
    <xf numFmtId="4" fontId="7" fillId="0" borderId="0" xfId="2" applyNumberFormat="1" applyFont="1" applyFill="1" applyAlignment="1">
      <alignment horizontal="left" vertical="top"/>
    </xf>
    <xf numFmtId="4" fontId="7" fillId="0" borderId="0" xfId="2" applyNumberFormat="1" applyFont="1" applyFill="1" applyAlignment="1">
      <alignment horizontal="center" vertical="top"/>
    </xf>
    <xf numFmtId="4" fontId="2" fillId="0" borderId="0" xfId="2" applyNumberFormat="1" applyFont="1" applyFill="1" applyAlignment="1" applyProtection="1">
      <alignment horizontal="center" vertical="top"/>
      <protection locked="0"/>
    </xf>
    <xf numFmtId="164" fontId="19" fillId="0" borderId="0" xfId="2" applyNumberFormat="1" applyFont="1" applyFill="1" applyAlignment="1" applyProtection="1">
      <alignment horizontal="left" vertical="top"/>
      <protection locked="0"/>
    </xf>
    <xf numFmtId="164" fontId="1" fillId="0" borderId="0" xfId="2" applyNumberFormat="1" applyFont="1" applyFill="1" applyAlignment="1" applyProtection="1">
      <alignment horizontal="center" vertical="top"/>
    </xf>
    <xf numFmtId="0" fontId="1" fillId="0" borderId="0" xfId="2" applyFont="1" applyFill="1" applyAlignment="1">
      <alignment vertical="top"/>
    </xf>
    <xf numFmtId="0" fontId="7" fillId="0" borderId="0" xfId="9" applyFont="1" applyFill="1" applyAlignment="1">
      <alignment horizontal="justify" vertical="top" wrapText="1"/>
    </xf>
    <xf numFmtId="2" fontId="7" fillId="0" borderId="0" xfId="0" applyNumberFormat="1" applyFont="1" applyFill="1" applyAlignment="1">
      <alignment horizontal="right" vertical="top"/>
    </xf>
    <xf numFmtId="4" fontId="7" fillId="0" borderId="0" xfId="0" applyNumberFormat="1" applyFont="1" applyFill="1" applyAlignment="1">
      <alignment horizontal="right" vertical="top"/>
    </xf>
    <xf numFmtId="0" fontId="7" fillId="0" borderId="0" xfId="0" applyFont="1" applyFill="1" applyBorder="1" applyAlignment="1">
      <alignment horizontal="justify" vertical="top" wrapText="1"/>
    </xf>
    <xf numFmtId="164" fontId="7" fillId="0" borderId="0" xfId="0" applyNumberFormat="1" applyFont="1" applyFill="1" applyAlignment="1" applyProtection="1">
      <alignment horizontal="center" vertical="top"/>
      <protection locked="0"/>
    </xf>
    <xf numFmtId="4" fontId="7" fillId="0" borderId="0" xfId="0" applyNumberFormat="1" applyFont="1" applyFill="1" applyAlignment="1" applyProtection="1">
      <alignment vertical="top"/>
      <protection locked="0"/>
    </xf>
    <xf numFmtId="0" fontId="18" fillId="0" borderId="0" xfId="0" applyFont="1" applyFill="1" applyAlignment="1">
      <alignment horizontal="justify" vertical="top" wrapText="1"/>
    </xf>
    <xf numFmtId="49" fontId="11" fillId="0" borderId="2" xfId="0" applyNumberFormat="1" applyFont="1" applyFill="1" applyBorder="1" applyAlignment="1">
      <alignment horizontal="right" vertical="top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top"/>
    </xf>
    <xf numFmtId="0" fontId="11" fillId="0" borderId="0" xfId="0" applyFont="1" applyFill="1" applyAlignment="1">
      <alignment horizontal="left" vertical="top" wrapText="1"/>
    </xf>
    <xf numFmtId="3" fontId="7" fillId="0" borderId="0" xfId="0" applyNumberFormat="1" applyFont="1" applyFill="1" applyAlignment="1">
      <alignment horizontal="center" vertical="top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 applyProtection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0" fillId="0" borderId="0" xfId="0" applyFill="1"/>
    <xf numFmtId="1" fontId="7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vertical="top"/>
    </xf>
    <xf numFmtId="0" fontId="7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wrapText="1"/>
    </xf>
    <xf numFmtId="4" fontId="7" fillId="0" borderId="0" xfId="1" applyNumberFormat="1" applyFont="1" applyAlignment="1" applyProtection="1">
      <alignment horizontal="center" vertical="top"/>
      <protection locked="0"/>
    </xf>
    <xf numFmtId="4" fontId="7" fillId="0" borderId="0" xfId="0" applyNumberFormat="1" applyFont="1" applyFill="1" applyBorder="1" applyAlignment="1">
      <alignment horizontal="center" vertical="top"/>
    </xf>
    <xf numFmtId="164" fontId="11" fillId="0" borderId="2" xfId="0" applyNumberFormat="1" applyFont="1" applyFill="1" applyBorder="1" applyAlignment="1" applyProtection="1">
      <alignment horizontal="center" vertical="top"/>
      <protection locked="0"/>
    </xf>
    <xf numFmtId="165" fontId="7" fillId="0" borderId="0" xfId="1" applyNumberFormat="1" applyFont="1" applyFill="1" applyAlignment="1" applyProtection="1">
      <alignment horizontal="center" vertical="top"/>
      <protection locked="0"/>
    </xf>
    <xf numFmtId="4" fontId="7" fillId="0" borderId="0" xfId="0" applyNumberFormat="1" applyFont="1" applyAlignment="1">
      <alignment horizontal="right" vertical="top"/>
    </xf>
    <xf numFmtId="4" fontId="7" fillId="0" borderId="0" xfId="2" applyNumberFormat="1" applyFont="1" applyAlignment="1">
      <alignment horizontal="right" vertical="top"/>
    </xf>
    <xf numFmtId="4" fontId="7" fillId="0" borderId="0" xfId="2" applyNumberFormat="1" applyFont="1" applyFill="1" applyAlignment="1">
      <alignment horizontal="right" vertical="top"/>
    </xf>
    <xf numFmtId="165" fontId="7" fillId="0" borderId="0" xfId="1" applyNumberFormat="1" applyFont="1" applyAlignment="1" applyProtection="1">
      <alignment horizontal="right" vertical="top"/>
      <protection locked="0"/>
    </xf>
    <xf numFmtId="4" fontId="17" fillId="0" borderId="3" xfId="8" applyNumberFormat="1" applyFont="1" applyAlignment="1">
      <alignment horizontal="right" vertical="top"/>
    </xf>
    <xf numFmtId="4" fontId="17" fillId="3" borderId="3" xfId="8" applyNumberFormat="1" applyFont="1" applyFill="1" applyAlignment="1">
      <alignment horizontal="right" vertical="top"/>
    </xf>
    <xf numFmtId="4" fontId="7" fillId="0" borderId="1" xfId="0" applyNumberFormat="1" applyFont="1" applyBorder="1" applyAlignment="1">
      <alignment horizontal="right" vertical="top"/>
    </xf>
    <xf numFmtId="4" fontId="7" fillId="0" borderId="0" xfId="0" applyNumberFormat="1" applyFont="1" applyBorder="1" applyAlignment="1">
      <alignment horizontal="right" vertical="top"/>
    </xf>
    <xf numFmtId="4" fontId="11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right" vertical="top"/>
    </xf>
    <xf numFmtId="4" fontId="11" fillId="0" borderId="2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Alignment="1">
      <alignment horizontal="right" vertical="top"/>
    </xf>
    <xf numFmtId="4" fontId="7" fillId="0" borderId="0" xfId="1" applyNumberFormat="1" applyFont="1" applyAlignment="1" applyProtection="1">
      <alignment horizontal="right" vertical="top"/>
    </xf>
    <xf numFmtId="4" fontId="7" fillId="0" borderId="2" xfId="0" applyNumberFormat="1" applyFont="1" applyFill="1" applyBorder="1" applyAlignment="1">
      <alignment horizontal="right" vertical="top"/>
    </xf>
    <xf numFmtId="4" fontId="12" fillId="0" borderId="0" xfId="0" applyNumberFormat="1" applyFont="1" applyAlignment="1">
      <alignment horizontal="right" vertical="top"/>
    </xf>
    <xf numFmtId="2" fontId="11" fillId="0" borderId="2" xfId="0" applyNumberFormat="1" applyFont="1" applyFill="1" applyBorder="1" applyAlignment="1">
      <alignment horizontal="right" vertical="top"/>
    </xf>
    <xf numFmtId="4" fontId="11" fillId="0" borderId="0" xfId="0" applyNumberFormat="1" applyFont="1" applyFill="1" applyAlignment="1">
      <alignment horizontal="right" vertical="top"/>
    </xf>
    <xf numFmtId="2" fontId="7" fillId="0" borderId="0" xfId="0" applyNumberFormat="1" applyFont="1" applyFill="1" applyBorder="1" applyAlignment="1">
      <alignment horizontal="right"/>
    </xf>
    <xf numFmtId="4" fontId="7" fillId="0" borderId="0" xfId="1" applyNumberFormat="1" applyFont="1" applyFill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2" fontId="7" fillId="0" borderId="0" xfId="0" applyNumberFormat="1" applyFont="1" applyFill="1" applyAlignment="1">
      <alignment horizontal="right"/>
    </xf>
    <xf numFmtId="0" fontId="7" fillId="0" borderId="0" xfId="0" applyNumberFormat="1" applyFont="1" applyAlignment="1">
      <alignment horizontal="justify" vertical="top"/>
    </xf>
    <xf numFmtId="0" fontId="7" fillId="0" borderId="0" xfId="0" applyFont="1" applyAlignment="1">
      <alignment horizontal="justify" vertical="top"/>
    </xf>
    <xf numFmtId="0" fontId="7" fillId="0" borderId="0" xfId="0" applyNumberFormat="1" applyFont="1" applyFill="1" applyAlignment="1">
      <alignment horizontal="justify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 applyProtection="1">
      <alignment vertical="top"/>
      <protection locked="0"/>
    </xf>
    <xf numFmtId="4" fontId="7" fillId="0" borderId="0" xfId="0" applyNumberFormat="1" applyFont="1" applyFill="1" applyAlignment="1">
      <alignment vertical="top"/>
    </xf>
    <xf numFmtId="4" fontId="7" fillId="0" borderId="2" xfId="0" applyNumberFormat="1" applyFont="1" applyFill="1" applyBorder="1" applyAlignment="1" applyProtection="1">
      <alignment vertical="top"/>
      <protection locked="0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4" fontId="11" fillId="0" borderId="2" xfId="0" applyNumberFormat="1" applyFont="1" applyFill="1" applyBorder="1" applyAlignment="1" applyProtection="1">
      <alignment vertical="top"/>
      <protection locked="0"/>
    </xf>
    <xf numFmtId="4" fontId="7" fillId="0" borderId="0" xfId="1" applyNumberFormat="1" applyFont="1" applyFill="1" applyAlignment="1">
      <alignment vertical="top"/>
    </xf>
    <xf numFmtId="4" fontId="11" fillId="0" borderId="2" xfId="0" applyNumberFormat="1" applyFont="1" applyFill="1" applyBorder="1" applyAlignment="1">
      <alignment vertical="top"/>
    </xf>
    <xf numFmtId="4" fontId="7" fillId="0" borderId="2" xfId="0" applyNumberFormat="1" applyFont="1" applyFill="1" applyBorder="1" applyAlignment="1">
      <alignment vertical="top"/>
    </xf>
    <xf numFmtId="0" fontId="21" fillId="0" borderId="0" xfId="0" applyFont="1" applyFill="1" applyAlignment="1">
      <alignment horizontal="left" vertical="top" wrapText="1"/>
    </xf>
    <xf numFmtId="1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/>
    <xf numFmtId="0" fontId="7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3" fontId="7" fillId="0" borderId="0" xfId="0" applyNumberFormat="1" applyFont="1" applyFill="1" applyBorder="1" applyAlignment="1">
      <alignment horizontal="center" vertical="top"/>
    </xf>
    <xf numFmtId="166" fontId="7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166" fontId="11" fillId="0" borderId="0" xfId="0" applyNumberFormat="1" applyFont="1" applyFill="1" applyBorder="1" applyAlignment="1">
      <alignment horizontal="center" vertical="top"/>
    </xf>
    <xf numFmtId="49" fontId="11" fillId="0" borderId="0" xfId="0" applyNumberFormat="1" applyFont="1" applyFill="1" applyBorder="1" applyAlignment="1">
      <alignment horizontal="center" vertical="top" wrapText="1"/>
    </xf>
    <xf numFmtId="0" fontId="11" fillId="0" borderId="0" xfId="10" applyFont="1" applyFill="1" applyBorder="1" applyAlignment="1">
      <alignment vertical="top" wrapText="1"/>
    </xf>
    <xf numFmtId="0" fontId="11" fillId="0" borderId="0" xfId="1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/>
    </xf>
    <xf numFmtId="3" fontId="23" fillId="0" borderId="0" xfId="0" applyNumberFormat="1" applyFont="1" applyFill="1" applyBorder="1" applyAlignment="1">
      <alignment horizontal="center" vertical="top"/>
    </xf>
    <xf numFmtId="166" fontId="23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11" fillId="0" borderId="0" xfId="11" applyFont="1" applyFill="1" applyBorder="1" applyAlignment="1">
      <alignment vertical="top" wrapText="1"/>
    </xf>
    <xf numFmtId="0" fontId="22" fillId="0" borderId="0" xfId="0" applyFont="1" applyFill="1" applyBorder="1" applyAlignment="1">
      <alignment vertical="top" wrapText="1"/>
    </xf>
    <xf numFmtId="0" fontId="22" fillId="0" borderId="0" xfId="10" applyFont="1" applyFill="1" applyBorder="1" applyAlignment="1">
      <alignment horizontal="center" vertical="top" wrapText="1"/>
    </xf>
    <xf numFmtId="166" fontId="22" fillId="0" borderId="0" xfId="0" applyNumberFormat="1" applyFont="1" applyFill="1" applyBorder="1" applyAlignment="1">
      <alignment horizontal="center" vertical="top"/>
    </xf>
    <xf numFmtId="9" fontId="11" fillId="0" borderId="0" xfId="0" applyNumberFormat="1" applyFont="1" applyFill="1" applyBorder="1" applyAlignment="1">
      <alignment horizontal="center" vertical="top"/>
    </xf>
    <xf numFmtId="167" fontId="11" fillId="0" borderId="0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 applyAlignment="1">
      <alignment horizontal="center" vertical="top"/>
    </xf>
    <xf numFmtId="167" fontId="7" fillId="0" borderId="0" xfId="0" applyNumberFormat="1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center" vertical="top"/>
    </xf>
    <xf numFmtId="0" fontId="25" fillId="0" borderId="0" xfId="10" applyFont="1" applyFill="1" applyBorder="1" applyAlignment="1">
      <alignment horizontal="center" vertical="top" wrapText="1"/>
    </xf>
    <xf numFmtId="0" fontId="24" fillId="0" borderId="0" xfId="10" applyFont="1" applyFill="1" applyBorder="1" applyAlignment="1">
      <alignment horizontal="center" vertical="top" wrapText="1"/>
    </xf>
    <xf numFmtId="3" fontId="24" fillId="0" borderId="0" xfId="10" applyNumberFormat="1" applyFont="1" applyFill="1" applyBorder="1" applyAlignment="1">
      <alignment horizontal="center" vertical="top" wrapText="1"/>
    </xf>
    <xf numFmtId="166" fontId="24" fillId="0" borderId="0" xfId="10" applyNumberFormat="1" applyFont="1" applyFill="1" applyBorder="1" applyAlignment="1">
      <alignment horizontal="center" vertical="top"/>
    </xf>
    <xf numFmtId="0" fontId="7" fillId="0" borderId="0" xfId="10" applyFont="1" applyFill="1" applyBorder="1" applyAlignment="1">
      <alignment horizontal="center" vertical="top" wrapText="1"/>
    </xf>
    <xf numFmtId="3" fontId="7" fillId="0" borderId="0" xfId="10" applyNumberFormat="1" applyFont="1" applyFill="1" applyBorder="1" applyAlignment="1">
      <alignment horizontal="center" vertical="top" wrapText="1"/>
    </xf>
    <xf numFmtId="166" fontId="7" fillId="0" borderId="0" xfId="10" applyNumberFormat="1" applyFont="1" applyFill="1" applyBorder="1" applyAlignment="1">
      <alignment horizontal="center" vertical="top"/>
    </xf>
    <xf numFmtId="166" fontId="11" fillId="0" borderId="0" xfId="1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0" fontId="7" fillId="0" borderId="0" xfId="1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/>
    </xf>
    <xf numFmtId="49" fontId="7" fillId="0" borderId="0" xfId="0" applyNumberFormat="1" applyFont="1" applyFill="1" applyBorder="1" applyAlignment="1">
      <alignment horizontal="center" vertical="top" wrapText="1"/>
    </xf>
    <xf numFmtId="166" fontId="11" fillId="0" borderId="0" xfId="0" applyNumberFormat="1" applyFont="1" applyFill="1" applyBorder="1" applyAlignment="1">
      <alignment horizontal="center" vertical="top" wrapText="1"/>
    </xf>
    <xf numFmtId="166" fontId="7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168" fontId="7" fillId="0" borderId="0" xfId="0" applyNumberFormat="1" applyFont="1" applyAlignment="1">
      <alignment horizontal="center" vertical="top" wrapText="1"/>
    </xf>
    <xf numFmtId="166" fontId="7" fillId="0" borderId="0" xfId="12" applyNumberFormat="1" applyFont="1" applyFill="1" applyBorder="1" applyAlignment="1">
      <alignment horizontal="center" vertical="top"/>
    </xf>
    <xf numFmtId="0" fontId="7" fillId="0" borderId="0" xfId="12" applyFont="1" applyFill="1" applyBorder="1" applyAlignment="1">
      <alignment horizontal="center" vertical="top" wrapText="1"/>
    </xf>
    <xf numFmtId="0" fontId="11" fillId="0" borderId="0" xfId="11" applyFont="1" applyFill="1" applyBorder="1" applyAlignment="1">
      <alignment horizontal="center" vertical="top" wrapText="1"/>
    </xf>
    <xf numFmtId="0" fontId="11" fillId="0" borderId="0" xfId="11" applyFont="1" applyFill="1" applyBorder="1" applyAlignment="1">
      <alignment horizontal="center" vertical="top"/>
    </xf>
    <xf numFmtId="3" fontId="7" fillId="0" borderId="0" xfId="11" applyNumberFormat="1" applyFont="1" applyFill="1" applyBorder="1" applyAlignment="1">
      <alignment horizontal="center" vertical="top"/>
    </xf>
    <xf numFmtId="166" fontId="7" fillId="0" borderId="0" xfId="11" applyNumberFormat="1" applyFont="1" applyFill="1" applyBorder="1" applyAlignment="1">
      <alignment horizontal="center" vertical="top"/>
    </xf>
    <xf numFmtId="0" fontId="7" fillId="0" borderId="0" xfId="11" applyFont="1" applyFill="1" applyBorder="1" applyAlignment="1">
      <alignment horizontal="center" vertical="top" wrapText="1"/>
    </xf>
    <xf numFmtId="0" fontId="7" fillId="0" borderId="0" xfId="11" applyFont="1" applyFill="1" applyBorder="1" applyAlignment="1">
      <alignment horizontal="center" vertical="top"/>
    </xf>
    <xf numFmtId="166" fontId="11" fillId="0" borderId="0" xfId="11" applyNumberFormat="1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168" fontId="11" fillId="0" borderId="0" xfId="0" applyNumberFormat="1" applyFont="1" applyAlignment="1">
      <alignment horizontal="center" vertical="top" wrapText="1"/>
    </xf>
    <xf numFmtId="0" fontId="7" fillId="0" borderId="0" xfId="1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3" fontId="7" fillId="0" borderId="0" xfId="0" applyNumberFormat="1" applyFont="1" applyFill="1" applyBorder="1" applyAlignment="1" applyProtection="1">
      <alignment horizontal="center" vertical="top"/>
      <protection locked="0"/>
    </xf>
    <xf numFmtId="166" fontId="7" fillId="0" borderId="0" xfId="0" applyNumberFormat="1" applyFont="1" applyFill="1" applyBorder="1" applyAlignment="1" applyProtection="1">
      <alignment horizontal="center" vertical="top"/>
      <protection locked="0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justify" vertical="top" wrapText="1"/>
    </xf>
    <xf numFmtId="4" fontId="4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 applyProtection="1">
      <alignment vertical="top"/>
      <protection locked="0"/>
    </xf>
    <xf numFmtId="164" fontId="4" fillId="3" borderId="0" xfId="0" applyNumberFormat="1" applyFont="1" applyFill="1" applyAlignment="1" applyProtection="1">
      <alignment vertical="top"/>
      <protection locked="0"/>
    </xf>
    <xf numFmtId="164" fontId="7" fillId="0" borderId="0" xfId="0" applyNumberFormat="1" applyFont="1" applyFill="1" applyAlignment="1" applyProtection="1">
      <alignment vertical="top"/>
      <protection locked="0"/>
    </xf>
    <xf numFmtId="0" fontId="11" fillId="4" borderId="0" xfId="2" applyFont="1" applyFill="1" applyAlignment="1">
      <alignment horizontal="justify" vertical="top"/>
    </xf>
    <xf numFmtId="0" fontId="6" fillId="0" borderId="0" xfId="0" applyFont="1" applyFill="1" applyBorder="1" applyAlignment="1">
      <alignment vertical="top" wrapText="1"/>
    </xf>
    <xf numFmtId="4" fontId="7" fillId="0" borderId="0" xfId="1" applyNumberFormat="1" applyFont="1" applyAlignment="1">
      <alignment horizontal="center" vertical="top"/>
    </xf>
    <xf numFmtId="4" fontId="6" fillId="0" borderId="0" xfId="1" applyNumberFormat="1" applyFont="1" applyAlignment="1" applyProtection="1">
      <alignment horizontal="center" vertical="top"/>
      <protection locked="0"/>
    </xf>
    <xf numFmtId="164" fontId="11" fillId="0" borderId="0" xfId="0" applyNumberFormat="1" applyFont="1" applyFill="1" applyAlignment="1" applyProtection="1">
      <alignment horizontal="center" vertical="top"/>
      <protection locked="0"/>
    </xf>
    <xf numFmtId="165" fontId="6" fillId="0" borderId="0" xfId="1" applyNumberFormat="1" applyFont="1" applyAlignment="1" applyProtection="1">
      <alignment horizontal="center" vertical="top"/>
    </xf>
    <xf numFmtId="0" fontId="7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top" wrapText="1"/>
    </xf>
    <xf numFmtId="166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4" xfId="12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8" fontId="7" fillId="0" borderId="4" xfId="0" applyNumberFormat="1" applyFont="1" applyBorder="1" applyAlignment="1">
      <alignment horizontal="center" vertical="top" wrapText="1"/>
    </xf>
    <xf numFmtId="0" fontId="7" fillId="0" borderId="4" xfId="10" applyFont="1" applyFill="1" applyBorder="1" applyAlignment="1">
      <alignment vertical="top" wrapText="1"/>
    </xf>
    <xf numFmtId="0" fontId="7" fillId="0" borderId="4" xfId="10" applyFont="1" applyFill="1" applyBorder="1" applyAlignment="1">
      <alignment horizontal="center" vertical="top" wrapText="1"/>
    </xf>
    <xf numFmtId="3" fontId="7" fillId="0" borderId="4" xfId="10" applyNumberFormat="1" applyFont="1" applyFill="1" applyBorder="1" applyAlignment="1">
      <alignment horizontal="center" vertical="top" wrapText="1"/>
    </xf>
    <xf numFmtId="166" fontId="7" fillId="0" borderId="4" xfId="10" applyNumberFormat="1" applyFont="1" applyFill="1" applyBorder="1" applyAlignment="1">
      <alignment horizontal="center" vertical="top"/>
    </xf>
    <xf numFmtId="166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3" fontId="7" fillId="0" borderId="4" xfId="0" applyNumberFormat="1" applyFont="1" applyFill="1" applyBorder="1" applyAlignment="1">
      <alignment horizontal="center" vertical="top"/>
    </xf>
    <xf numFmtId="0" fontId="11" fillId="0" borderId="4" xfId="10" applyFont="1" applyFill="1" applyBorder="1" applyAlignment="1">
      <alignment vertical="top" wrapText="1"/>
    </xf>
    <xf numFmtId="0" fontId="11" fillId="0" borderId="4" xfId="10" applyFont="1" applyFill="1" applyBorder="1" applyAlignment="1">
      <alignment horizontal="center" vertical="top" wrapText="1"/>
    </xf>
    <xf numFmtId="167" fontId="11" fillId="0" borderId="4" xfId="0" applyNumberFormat="1" applyFont="1" applyFill="1" applyBorder="1" applyAlignment="1">
      <alignment horizontal="center" vertical="top"/>
    </xf>
    <xf numFmtId="3" fontId="11" fillId="0" borderId="4" xfId="0" applyNumberFormat="1" applyFont="1" applyFill="1" applyBorder="1" applyAlignment="1">
      <alignment horizontal="center" vertical="top"/>
    </xf>
    <xf numFmtId="166" fontId="11" fillId="0" borderId="4" xfId="0" applyNumberFormat="1" applyFont="1" applyFill="1" applyBorder="1" applyAlignment="1">
      <alignment horizontal="center" vertical="top"/>
    </xf>
    <xf numFmtId="166" fontId="6" fillId="0" borderId="0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4" fontId="6" fillId="0" borderId="0" xfId="0" applyNumberFormat="1" applyFont="1" applyAlignment="1">
      <alignment horizontal="right" vertical="top"/>
    </xf>
    <xf numFmtId="0" fontId="11" fillId="0" borderId="0" xfId="0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/>
    </xf>
  </cellXfs>
  <cellStyles count="13">
    <cellStyle name="Excel Built-in Normal" xfId="1"/>
    <cellStyle name="Navadno" xfId="0" builtinId="0"/>
    <cellStyle name="Navadno 2" xfId="2"/>
    <cellStyle name="Navadno 2 2" xfId="12"/>
    <cellStyle name="Navadno 3" xfId="3"/>
    <cellStyle name="Navadno 5" xfId="9"/>
    <cellStyle name="Navadno_Skupno " xfId="10"/>
    <cellStyle name="Normal 2" xfId="4"/>
    <cellStyle name="Normal_SP" xfId="5"/>
    <cellStyle name="S14" xfId="6"/>
    <cellStyle name="Slog 1" xfId="11"/>
    <cellStyle name="Vejica 2" xfId="7"/>
    <cellStyle name="Vsota" xfId="8" builtinId="25"/>
  </cellStyles>
  <dxfs count="42"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showZeros="0" tabSelected="1" showOutlineSymbols="0" view="pageLayout" zoomScaleNormal="100" zoomScaleSheetLayoutView="100" workbookViewId="0">
      <selection activeCell="D1" sqref="D1"/>
    </sheetView>
  </sheetViews>
  <sheetFormatPr defaultRowHeight="12.75" x14ac:dyDescent="0.2"/>
  <cols>
    <col min="1" max="1" width="3.7109375" style="21" customWidth="1"/>
    <col min="2" max="2" width="53.28515625" style="24" customWidth="1"/>
    <col min="3" max="3" width="1.7109375" style="27" customWidth="1"/>
    <col min="4" max="4" width="17.42578125" style="129" customWidth="1"/>
    <col min="5" max="5" width="12.7109375" style="1" hidden="1" customWidth="1"/>
    <col min="6" max="6" width="13.7109375" style="2" customWidth="1"/>
    <col min="7" max="7" width="13.7109375" style="3" customWidth="1"/>
    <col min="8" max="8" width="10.5703125" style="4" customWidth="1"/>
    <col min="9" max="9" width="10.5703125" style="5" customWidth="1"/>
    <col min="10" max="10" width="9" style="6" customWidth="1"/>
    <col min="11" max="16384" width="9.140625" style="6"/>
  </cols>
  <sheetData>
    <row r="1" spans="1:10" x14ac:dyDescent="0.2">
      <c r="A1" s="22"/>
      <c r="B1" s="20" t="s">
        <v>0</v>
      </c>
    </row>
    <row r="2" spans="1:10" x14ac:dyDescent="0.2">
      <c r="A2" s="22"/>
      <c r="B2" s="20" t="s">
        <v>82</v>
      </c>
    </row>
    <row r="3" spans="1:10" x14ac:dyDescent="0.2">
      <c r="A3" s="22"/>
      <c r="B3" s="20"/>
    </row>
    <row r="4" spans="1:10" s="97" customFormat="1" ht="12.75" customHeight="1" x14ac:dyDescent="0.2">
      <c r="A4" s="88"/>
      <c r="B4" s="89" t="s">
        <v>260</v>
      </c>
      <c r="C4" s="90"/>
      <c r="D4" s="130"/>
      <c r="E4" s="91"/>
      <c r="F4" s="92"/>
      <c r="G4" s="93"/>
      <c r="H4" s="94"/>
      <c r="I4" s="95"/>
      <c r="J4" s="96"/>
    </row>
    <row r="5" spans="1:10" s="97" customFormat="1" ht="12" customHeight="1" x14ac:dyDescent="0.2">
      <c r="A5" s="88"/>
      <c r="B5" s="89" t="s">
        <v>78</v>
      </c>
      <c r="C5" s="90"/>
      <c r="D5" s="130"/>
      <c r="E5" s="91"/>
      <c r="F5" s="92"/>
      <c r="G5" s="93"/>
      <c r="H5" s="94"/>
      <c r="I5" s="95"/>
      <c r="J5" s="96"/>
    </row>
    <row r="6" spans="1:10" s="97" customFormat="1" ht="13.5" customHeight="1" x14ac:dyDescent="0.2">
      <c r="A6" s="88"/>
      <c r="B6" s="89" t="s">
        <v>166</v>
      </c>
      <c r="C6" s="90"/>
      <c r="D6" s="130"/>
      <c r="E6" s="91"/>
      <c r="F6" s="92"/>
      <c r="G6" s="93"/>
      <c r="H6" s="94"/>
      <c r="I6" s="95"/>
      <c r="J6" s="96"/>
    </row>
    <row r="7" spans="1:10" s="97" customFormat="1" ht="12" customHeight="1" x14ac:dyDescent="0.2">
      <c r="A7" s="88"/>
      <c r="B7" s="89" t="s">
        <v>80</v>
      </c>
      <c r="C7" s="90"/>
      <c r="D7" s="130"/>
      <c r="E7" s="91"/>
      <c r="F7" s="92"/>
      <c r="G7" s="93"/>
      <c r="H7" s="94"/>
      <c r="I7" s="95"/>
      <c r="J7" s="96"/>
    </row>
    <row r="8" spans="1:10" s="97" customFormat="1" ht="13.5" customHeight="1" x14ac:dyDescent="0.2">
      <c r="A8" s="88"/>
      <c r="B8" s="231"/>
      <c r="C8" s="90"/>
      <c r="D8" s="130"/>
      <c r="E8" s="91"/>
      <c r="F8" s="92"/>
      <c r="G8" s="93"/>
      <c r="H8" s="94"/>
      <c r="I8" s="95"/>
      <c r="J8" s="96"/>
    </row>
    <row r="9" spans="1:10" x14ac:dyDescent="0.2">
      <c r="A9" s="22"/>
      <c r="B9" s="20"/>
    </row>
    <row r="10" spans="1:10" s="103" customFormat="1" x14ac:dyDescent="0.2">
      <c r="A10" s="88"/>
      <c r="B10" s="89" t="s">
        <v>249</v>
      </c>
      <c r="C10" s="98"/>
      <c r="D10" s="131"/>
      <c r="E10" s="99"/>
      <c r="F10" s="100"/>
      <c r="G10" s="101"/>
      <c r="H10" s="102"/>
      <c r="I10" s="96"/>
      <c r="J10" s="96"/>
    </row>
    <row r="11" spans="1:10" s="97" customFormat="1" x14ac:dyDescent="0.2">
      <c r="A11" s="88"/>
      <c r="B11" s="89"/>
      <c r="C11" s="90"/>
      <c r="D11" s="130"/>
      <c r="E11" s="91"/>
      <c r="F11" s="92"/>
      <c r="G11" s="93"/>
      <c r="H11" s="94"/>
      <c r="I11" s="95"/>
      <c r="J11" s="96"/>
    </row>
    <row r="12" spans="1:10" s="103" customFormat="1" x14ac:dyDescent="0.2">
      <c r="A12" s="88"/>
      <c r="B12" s="89" t="s">
        <v>81</v>
      </c>
      <c r="C12" s="98"/>
      <c r="D12" s="131"/>
      <c r="E12" s="99"/>
      <c r="F12" s="100"/>
      <c r="G12" s="101"/>
      <c r="H12" s="102"/>
      <c r="I12" s="96"/>
      <c r="J12" s="96"/>
    </row>
    <row r="13" spans="1:10" s="18" customFormat="1" x14ac:dyDescent="0.2">
      <c r="A13" s="22"/>
      <c r="B13" s="20"/>
      <c r="C13" s="27"/>
      <c r="D13" s="129"/>
      <c r="E13" s="29"/>
      <c r="F13" s="30"/>
      <c r="G13" s="31"/>
      <c r="H13" s="32"/>
      <c r="I13" s="33"/>
    </row>
    <row r="14" spans="1:10" s="18" customFormat="1" x14ac:dyDescent="0.2">
      <c r="A14" s="22"/>
      <c r="B14" s="20"/>
      <c r="C14" s="27"/>
      <c r="D14" s="129"/>
      <c r="E14" s="29"/>
      <c r="F14" s="30"/>
      <c r="G14" s="31"/>
      <c r="H14" s="32"/>
      <c r="I14" s="33"/>
    </row>
    <row r="15" spans="1:10" s="18" customFormat="1" x14ac:dyDescent="0.2">
      <c r="A15" s="22"/>
      <c r="B15" s="259" t="s">
        <v>7</v>
      </c>
      <c r="C15" s="27"/>
      <c r="D15" s="132"/>
      <c r="E15" s="34" t="s">
        <v>52</v>
      </c>
      <c r="F15" s="30"/>
      <c r="G15" s="31"/>
      <c r="H15" s="32"/>
      <c r="I15" s="33"/>
    </row>
    <row r="16" spans="1:10" s="18" customFormat="1" x14ac:dyDescent="0.2">
      <c r="A16" s="22"/>
      <c r="B16" s="20"/>
      <c r="C16" s="27"/>
      <c r="D16" s="129"/>
      <c r="E16" s="29"/>
      <c r="F16" s="30"/>
      <c r="G16" s="31"/>
      <c r="H16" s="32"/>
      <c r="I16" s="33"/>
    </row>
    <row r="17" spans="1:9" s="18" customFormat="1" x14ac:dyDescent="0.2">
      <c r="A17" s="22"/>
      <c r="B17" s="35"/>
      <c r="C17" s="27"/>
      <c r="D17" s="258" t="s">
        <v>257</v>
      </c>
      <c r="E17" s="29"/>
      <c r="F17" s="30"/>
      <c r="G17" s="31"/>
      <c r="H17" s="32"/>
      <c r="I17" s="33"/>
    </row>
    <row r="18" spans="1:9" s="18" customFormat="1" x14ac:dyDescent="0.2">
      <c r="A18" s="22"/>
      <c r="B18" s="20"/>
      <c r="C18" s="27"/>
      <c r="D18" s="129"/>
      <c r="E18" s="29"/>
      <c r="F18" s="36"/>
      <c r="G18" s="37"/>
      <c r="H18" s="32"/>
      <c r="I18" s="33"/>
    </row>
    <row r="19" spans="1:9" s="18" customFormat="1" x14ac:dyDescent="0.2">
      <c r="A19" s="21" t="s">
        <v>13</v>
      </c>
      <c r="B19" s="24" t="s">
        <v>8</v>
      </c>
      <c r="C19" s="27"/>
      <c r="D19" s="129">
        <f>D74</f>
        <v>0</v>
      </c>
      <c r="E19" s="28" t="e">
        <f>#REF!+#REF!+#REF!+#REF!+#REF!+E74+#REF!</f>
        <v>#REF!</v>
      </c>
      <c r="F19" s="38"/>
      <c r="G19" s="39"/>
      <c r="H19" s="32"/>
      <c r="I19" s="33"/>
    </row>
    <row r="20" spans="1:9" s="18" customFormat="1" x14ac:dyDescent="0.2">
      <c r="A20" s="21"/>
      <c r="B20" s="24"/>
      <c r="C20" s="27"/>
      <c r="D20" s="129"/>
      <c r="E20" s="29"/>
      <c r="F20" s="36"/>
      <c r="G20" s="37"/>
      <c r="H20" s="32"/>
      <c r="I20" s="33"/>
    </row>
    <row r="21" spans="1:9" s="18" customFormat="1" x14ac:dyDescent="0.2">
      <c r="A21" s="21" t="s">
        <v>18</v>
      </c>
      <c r="B21" s="24" t="s">
        <v>9</v>
      </c>
      <c r="C21" s="27"/>
      <c r="D21" s="129">
        <f>'Obrt. dela'!E195</f>
        <v>0</v>
      </c>
      <c r="E21" s="28" t="e">
        <f>#REF!+#REF!+#REF!+#REF!+#REF!+E83+#REF!</f>
        <v>#REF!</v>
      </c>
      <c r="F21" s="38"/>
      <c r="G21" s="39"/>
      <c r="H21" s="32"/>
      <c r="I21" s="33"/>
    </row>
    <row r="22" spans="1:9" s="18" customFormat="1" x14ac:dyDescent="0.2">
      <c r="A22" s="21"/>
      <c r="B22" s="24"/>
      <c r="C22" s="27"/>
      <c r="D22" s="129"/>
      <c r="E22" s="29"/>
      <c r="F22" s="36"/>
      <c r="G22" s="37"/>
      <c r="H22" s="32"/>
      <c r="I22" s="33"/>
    </row>
    <row r="23" spans="1:9" s="18" customFormat="1" x14ac:dyDescent="0.2">
      <c r="A23" s="21" t="s">
        <v>247</v>
      </c>
      <c r="B23" s="24" t="s">
        <v>3</v>
      </c>
      <c r="C23" s="40"/>
      <c r="D23" s="106">
        <f>elektro!G36</f>
        <v>0</v>
      </c>
      <c r="E23" s="28" t="e">
        <f>#REF!+#REF!+#REF!+#REF!+#REF!+E85+#REF!</f>
        <v>#REF!</v>
      </c>
      <c r="F23" s="38"/>
      <c r="G23" s="39"/>
      <c r="H23" s="32"/>
      <c r="I23" s="33"/>
    </row>
    <row r="24" spans="1:9" s="18" customFormat="1" x14ac:dyDescent="0.2">
      <c r="A24" s="21"/>
      <c r="B24" s="24"/>
      <c r="C24" s="27"/>
      <c r="D24" s="106"/>
      <c r="E24" s="28"/>
      <c r="F24" s="38"/>
      <c r="G24" s="39"/>
      <c r="H24" s="32"/>
      <c r="I24" s="33"/>
    </row>
    <row r="25" spans="1:9" s="18" customFormat="1" x14ac:dyDescent="0.2">
      <c r="A25" s="21"/>
      <c r="B25" s="24"/>
      <c r="C25" s="27"/>
      <c r="D25" s="129"/>
      <c r="E25" s="28"/>
      <c r="F25" s="38"/>
      <c r="G25" s="39"/>
      <c r="H25" s="32"/>
      <c r="I25" s="33"/>
    </row>
    <row r="26" spans="1:9" s="18" customFormat="1" ht="13.5" thickBot="1" x14ac:dyDescent="0.25">
      <c r="A26" s="42"/>
      <c r="B26" s="43" t="s">
        <v>43</v>
      </c>
      <c r="C26" s="44"/>
      <c r="D26" s="133">
        <f>SUM(D19:D25)</f>
        <v>0</v>
      </c>
      <c r="E26" s="45" t="e">
        <f>SUM(E19:E22)</f>
        <v>#REF!</v>
      </c>
      <c r="F26" s="46"/>
      <c r="G26" s="47"/>
      <c r="H26" s="32"/>
      <c r="I26" s="33"/>
    </row>
    <row r="27" spans="1:9" s="18" customFormat="1" ht="13.5" thickTop="1" x14ac:dyDescent="0.2">
      <c r="A27" s="22"/>
      <c r="B27" s="20"/>
      <c r="C27" s="27"/>
      <c r="D27" s="129"/>
      <c r="E27" s="29"/>
      <c r="F27" s="36"/>
      <c r="G27" s="37"/>
      <c r="H27" s="32"/>
      <c r="I27" s="33"/>
    </row>
    <row r="28" spans="1:9" s="18" customFormat="1" x14ac:dyDescent="0.2">
      <c r="A28" s="21"/>
      <c r="B28" s="24" t="s">
        <v>6</v>
      </c>
      <c r="C28" s="27"/>
      <c r="D28" s="129">
        <f>D26*0.22</f>
        <v>0</v>
      </c>
      <c r="E28" s="28" t="e">
        <f>E26*0.2</f>
        <v>#REF!</v>
      </c>
      <c r="F28" s="36"/>
      <c r="G28" s="39"/>
      <c r="H28" s="32"/>
      <c r="I28" s="33"/>
    </row>
    <row r="29" spans="1:9" s="18" customFormat="1" x14ac:dyDescent="0.2">
      <c r="A29" s="21"/>
      <c r="B29" s="24"/>
      <c r="C29" s="27"/>
      <c r="D29" s="129"/>
      <c r="E29" s="29"/>
      <c r="F29" s="36"/>
      <c r="G29" s="37"/>
      <c r="H29" s="32"/>
      <c r="I29" s="33"/>
    </row>
    <row r="30" spans="1:9" s="18" customFormat="1" ht="13.5" thickBot="1" x14ac:dyDescent="0.25">
      <c r="A30" s="48"/>
      <c r="B30" s="49" t="s">
        <v>37</v>
      </c>
      <c r="C30" s="50"/>
      <c r="D30" s="134">
        <f>SUM(D26:D29)</f>
        <v>0</v>
      </c>
      <c r="E30" s="51" t="e">
        <f>E26+E28</f>
        <v>#REF!</v>
      </c>
      <c r="F30" s="52"/>
      <c r="G30" s="53"/>
      <c r="H30" s="32"/>
      <c r="I30" s="33"/>
    </row>
    <row r="31" spans="1:9" s="18" customFormat="1" ht="13.5" thickTop="1" x14ac:dyDescent="0.2">
      <c r="A31" s="21"/>
      <c r="B31" s="24"/>
      <c r="C31" s="27"/>
      <c r="D31" s="129"/>
      <c r="E31" s="29"/>
      <c r="F31" s="36"/>
      <c r="G31" s="37"/>
      <c r="H31" s="32"/>
      <c r="I31" s="33"/>
    </row>
    <row r="32" spans="1:9" s="18" customFormat="1" x14ac:dyDescent="0.2">
      <c r="A32" s="22"/>
      <c r="B32" s="20"/>
      <c r="C32" s="27"/>
      <c r="D32" s="129"/>
      <c r="E32" s="29"/>
      <c r="F32" s="36"/>
      <c r="G32" s="37"/>
      <c r="H32" s="32"/>
      <c r="I32" s="33"/>
    </row>
    <row r="33" spans="1:9" s="18" customFormat="1" x14ac:dyDescent="0.2">
      <c r="A33" s="22"/>
      <c r="B33" s="20"/>
      <c r="C33" s="27"/>
      <c r="D33" s="129"/>
      <c r="E33" s="29"/>
      <c r="F33" s="36"/>
      <c r="G33" s="37"/>
      <c r="H33" s="32"/>
      <c r="I33" s="33"/>
    </row>
    <row r="34" spans="1:9" s="18" customFormat="1" x14ac:dyDescent="0.2">
      <c r="A34" s="22"/>
      <c r="B34" s="20"/>
      <c r="C34" s="27"/>
      <c r="D34" s="129"/>
      <c r="E34" s="29"/>
      <c r="F34" s="36"/>
      <c r="G34" s="37"/>
      <c r="H34" s="32"/>
      <c r="I34" s="33"/>
    </row>
    <row r="35" spans="1:9" s="18" customFormat="1" x14ac:dyDescent="0.2">
      <c r="A35" s="22"/>
      <c r="B35" s="20"/>
      <c r="C35" s="27"/>
      <c r="D35" s="129"/>
      <c r="E35" s="29"/>
      <c r="F35" s="36"/>
      <c r="G35" s="37"/>
      <c r="H35" s="32"/>
      <c r="I35" s="33"/>
    </row>
    <row r="36" spans="1:9" s="18" customFormat="1" x14ac:dyDescent="0.2">
      <c r="A36" s="21"/>
      <c r="B36" s="24"/>
      <c r="C36" s="27"/>
      <c r="D36" s="129"/>
      <c r="E36" s="29"/>
      <c r="F36" s="36"/>
      <c r="G36" s="37"/>
      <c r="H36" s="32"/>
      <c r="I36" s="33"/>
    </row>
    <row r="37" spans="1:9" s="18" customFormat="1" x14ac:dyDescent="0.2">
      <c r="A37" s="21"/>
      <c r="B37" s="24"/>
      <c r="C37" s="27"/>
      <c r="D37" s="129"/>
      <c r="E37" s="29"/>
      <c r="F37" s="30"/>
      <c r="G37" s="31"/>
      <c r="H37" s="32"/>
      <c r="I37" s="33"/>
    </row>
    <row r="38" spans="1:9" s="18" customFormat="1" x14ac:dyDescent="0.2">
      <c r="A38" s="21"/>
      <c r="B38" s="24"/>
      <c r="C38" s="27"/>
      <c r="D38" s="129"/>
      <c r="E38" s="29"/>
      <c r="F38" s="30"/>
      <c r="G38" s="31"/>
      <c r="H38" s="32"/>
      <c r="I38" s="33"/>
    </row>
    <row r="39" spans="1:9" s="18" customFormat="1" x14ac:dyDescent="0.2">
      <c r="A39" s="22"/>
      <c r="B39" s="24"/>
      <c r="C39" s="27"/>
      <c r="D39" s="129"/>
      <c r="E39" s="29"/>
      <c r="F39" s="30"/>
      <c r="G39" s="31"/>
      <c r="H39" s="32"/>
      <c r="I39" s="33"/>
    </row>
    <row r="40" spans="1:9" s="18" customFormat="1" x14ac:dyDescent="0.2">
      <c r="A40" s="22"/>
      <c r="B40" s="24"/>
      <c r="C40" s="27"/>
      <c r="D40" s="129"/>
      <c r="E40" s="29"/>
      <c r="F40" s="30"/>
      <c r="G40" s="31"/>
      <c r="H40" s="32"/>
      <c r="I40" s="33"/>
    </row>
    <row r="41" spans="1:9" s="18" customFormat="1" x14ac:dyDescent="0.2">
      <c r="A41" s="22"/>
      <c r="B41" s="24"/>
      <c r="C41" s="27"/>
      <c r="D41" s="129"/>
      <c r="E41" s="29"/>
      <c r="F41" s="30"/>
      <c r="G41" s="31"/>
      <c r="H41" s="32"/>
      <c r="I41" s="33"/>
    </row>
    <row r="42" spans="1:9" s="18" customFormat="1" x14ac:dyDescent="0.2">
      <c r="A42" s="22"/>
      <c r="B42" s="24"/>
      <c r="C42" s="27"/>
      <c r="D42" s="129"/>
      <c r="E42" s="29"/>
      <c r="F42" s="30"/>
      <c r="G42" s="31"/>
      <c r="H42" s="32"/>
      <c r="I42" s="33"/>
    </row>
    <row r="43" spans="1:9" s="18" customFormat="1" x14ac:dyDescent="0.2">
      <c r="A43" s="22"/>
      <c r="B43" s="54"/>
      <c r="C43" s="27"/>
      <c r="D43" s="129"/>
      <c r="E43" s="29"/>
      <c r="F43" s="30"/>
      <c r="G43" s="31"/>
      <c r="H43" s="32"/>
      <c r="I43" s="33"/>
    </row>
    <row r="44" spans="1:9" s="18" customFormat="1" x14ac:dyDescent="0.2">
      <c r="A44" s="22"/>
      <c r="B44" s="23"/>
      <c r="C44" s="27"/>
      <c r="D44" s="129"/>
      <c r="E44" s="29"/>
      <c r="F44" s="30"/>
      <c r="G44" s="31"/>
      <c r="H44" s="32"/>
      <c r="I44" s="33"/>
    </row>
    <row r="45" spans="1:9" s="18" customFormat="1" x14ac:dyDescent="0.2">
      <c r="A45" s="22"/>
      <c r="B45" s="54"/>
      <c r="C45" s="27"/>
      <c r="D45" s="129"/>
      <c r="E45" s="29"/>
      <c r="F45" s="30"/>
      <c r="G45" s="31"/>
      <c r="H45" s="32"/>
      <c r="I45" s="33"/>
    </row>
    <row r="46" spans="1:9" s="18" customFormat="1" x14ac:dyDescent="0.2">
      <c r="A46" s="21"/>
      <c r="B46" s="23"/>
      <c r="C46" s="27"/>
      <c r="D46" s="129"/>
      <c r="E46" s="29"/>
      <c r="F46" s="30"/>
      <c r="G46" s="31"/>
      <c r="H46" s="32"/>
      <c r="I46" s="33"/>
    </row>
    <row r="47" spans="1:9" s="18" customFormat="1" x14ac:dyDescent="0.2">
      <c r="A47" s="21"/>
      <c r="B47" s="24"/>
      <c r="C47" s="27"/>
      <c r="D47" s="129"/>
      <c r="E47" s="29"/>
      <c r="F47" s="30"/>
      <c r="G47" s="31"/>
      <c r="H47" s="32"/>
      <c r="I47" s="33"/>
    </row>
    <row r="48" spans="1:9" s="58" customFormat="1" x14ac:dyDescent="0.2">
      <c r="A48" s="21"/>
      <c r="B48" s="24"/>
      <c r="C48" s="40"/>
      <c r="D48" s="106"/>
      <c r="E48" s="55"/>
      <c r="F48" s="56"/>
      <c r="G48" s="57"/>
      <c r="H48" s="33"/>
      <c r="I48" s="33"/>
    </row>
    <row r="49" spans="1:10" s="58" customFormat="1" x14ac:dyDescent="0.2">
      <c r="A49" s="21"/>
      <c r="B49" s="24"/>
      <c r="C49" s="40"/>
      <c r="D49" s="106"/>
      <c r="E49" s="55"/>
      <c r="F49" s="56"/>
      <c r="G49" s="57"/>
      <c r="H49" s="33"/>
      <c r="I49" s="33"/>
    </row>
    <row r="50" spans="1:10" s="18" customFormat="1" x14ac:dyDescent="0.2">
      <c r="A50" s="21"/>
      <c r="B50" s="20"/>
      <c r="C50" s="27"/>
      <c r="D50" s="129"/>
      <c r="E50" s="29"/>
      <c r="F50" s="30"/>
      <c r="G50" s="31"/>
      <c r="H50" s="32"/>
      <c r="I50" s="33"/>
    </row>
    <row r="51" spans="1:10" s="18" customFormat="1" x14ac:dyDescent="0.2">
      <c r="A51" s="21"/>
      <c r="B51" s="24"/>
      <c r="C51" s="27"/>
      <c r="D51" s="129"/>
      <c r="E51" s="29"/>
      <c r="F51" s="30"/>
      <c r="G51" s="31"/>
      <c r="H51" s="32"/>
      <c r="I51" s="33"/>
    </row>
    <row r="52" spans="1:10" s="18" customFormat="1" x14ac:dyDescent="0.2">
      <c r="A52" s="21"/>
      <c r="B52" s="24"/>
      <c r="C52" s="27"/>
      <c r="D52" s="129"/>
      <c r="E52" s="29"/>
      <c r="F52" s="30"/>
      <c r="G52" s="31"/>
      <c r="H52" s="32"/>
      <c r="I52" s="33"/>
    </row>
    <row r="53" spans="1:10" s="18" customFormat="1" x14ac:dyDescent="0.2">
      <c r="A53" s="21"/>
      <c r="B53" s="24"/>
      <c r="C53" s="27"/>
      <c r="D53" s="129"/>
      <c r="E53" s="29"/>
      <c r="F53" s="30"/>
      <c r="G53" s="31"/>
      <c r="H53" s="32"/>
      <c r="I53" s="33"/>
    </row>
    <row r="54" spans="1:10" s="18" customFormat="1" x14ac:dyDescent="0.2">
      <c r="A54" s="22"/>
      <c r="B54" s="20" t="s">
        <v>0</v>
      </c>
      <c r="C54" s="27"/>
      <c r="D54" s="129"/>
      <c r="E54" s="29"/>
      <c r="F54" s="30"/>
      <c r="G54" s="31"/>
      <c r="H54" s="32"/>
      <c r="I54" s="33"/>
    </row>
    <row r="55" spans="1:10" s="18" customFormat="1" ht="25.5" x14ac:dyDescent="0.2">
      <c r="A55" s="22"/>
      <c r="B55" s="20" t="s">
        <v>1</v>
      </c>
      <c r="C55" s="27"/>
      <c r="D55" s="129"/>
      <c r="E55" s="29"/>
      <c r="F55" s="30"/>
      <c r="G55" s="31"/>
      <c r="H55" s="32"/>
      <c r="I55" s="33"/>
    </row>
    <row r="56" spans="1:10" s="97" customFormat="1" ht="12.75" customHeight="1" x14ac:dyDescent="0.2">
      <c r="A56" s="88"/>
      <c r="B56" s="89" t="s">
        <v>260</v>
      </c>
      <c r="C56" s="90"/>
      <c r="D56" s="130"/>
      <c r="E56" s="91"/>
      <c r="F56" s="92"/>
      <c r="G56" s="93"/>
      <c r="H56" s="94"/>
      <c r="I56" s="95"/>
      <c r="J56" s="96"/>
    </row>
    <row r="57" spans="1:10" s="97" customFormat="1" ht="12" customHeight="1" x14ac:dyDescent="0.2">
      <c r="A57" s="88"/>
      <c r="B57" s="89" t="s">
        <v>78</v>
      </c>
      <c r="C57" s="90"/>
      <c r="D57" s="130"/>
      <c r="E57" s="91"/>
      <c r="F57" s="92"/>
      <c r="G57" s="93"/>
      <c r="H57" s="94"/>
      <c r="I57" s="95"/>
      <c r="J57" s="96"/>
    </row>
    <row r="58" spans="1:10" s="97" customFormat="1" ht="15" customHeight="1" x14ac:dyDescent="0.2">
      <c r="A58" s="88"/>
      <c r="B58" s="89" t="s">
        <v>79</v>
      </c>
      <c r="C58" s="90"/>
      <c r="D58" s="130"/>
      <c r="E58" s="91"/>
      <c r="F58" s="92"/>
      <c r="G58" s="93"/>
      <c r="H58" s="94"/>
      <c r="I58" s="95"/>
      <c r="J58" s="96"/>
    </row>
    <row r="59" spans="1:10" s="97" customFormat="1" ht="15.75" customHeight="1" x14ac:dyDescent="0.2">
      <c r="A59" s="88"/>
      <c r="B59" s="89" t="s">
        <v>119</v>
      </c>
      <c r="C59" s="90"/>
      <c r="D59" s="130"/>
      <c r="E59" s="91"/>
      <c r="F59" s="92"/>
      <c r="G59" s="93"/>
      <c r="H59" s="94"/>
      <c r="I59" s="95"/>
      <c r="J59" s="96"/>
    </row>
    <row r="60" spans="1:10" s="97" customFormat="1" ht="13.5" customHeight="1" x14ac:dyDescent="0.2">
      <c r="A60" s="88"/>
      <c r="B60" s="231"/>
      <c r="C60" s="90"/>
      <c r="D60" s="130"/>
      <c r="E60" s="91"/>
      <c r="F60" s="92"/>
      <c r="G60" s="93"/>
      <c r="H60" s="94"/>
      <c r="I60" s="95"/>
      <c r="J60" s="96"/>
    </row>
    <row r="61" spans="1:10" x14ac:dyDescent="0.2">
      <c r="A61" s="22"/>
      <c r="B61" s="20"/>
    </row>
    <row r="62" spans="1:10" s="18" customFormat="1" x14ac:dyDescent="0.2">
      <c r="A62" s="22"/>
      <c r="B62" s="20"/>
      <c r="C62" s="27"/>
      <c r="D62" s="129"/>
      <c r="E62" s="29"/>
      <c r="F62" s="30"/>
      <c r="G62" s="31"/>
      <c r="H62" s="32"/>
      <c r="I62" s="33"/>
    </row>
    <row r="63" spans="1:10" s="18" customFormat="1" x14ac:dyDescent="0.2">
      <c r="A63" s="22"/>
      <c r="B63" s="20"/>
      <c r="C63" s="27"/>
      <c r="D63" s="129"/>
      <c r="E63" s="29"/>
      <c r="F63" s="30"/>
      <c r="G63" s="31"/>
      <c r="H63" s="32"/>
      <c r="I63" s="33"/>
    </row>
    <row r="64" spans="1:10" s="18" customFormat="1" x14ac:dyDescent="0.2">
      <c r="A64" s="22"/>
      <c r="B64" s="20"/>
      <c r="C64" s="27"/>
      <c r="D64" s="129"/>
      <c r="E64" s="29"/>
      <c r="F64" s="30"/>
      <c r="G64" s="31"/>
      <c r="H64" s="32"/>
      <c r="I64" s="33"/>
    </row>
    <row r="65" spans="1:10" s="103" customFormat="1" x14ac:dyDescent="0.2">
      <c r="A65" s="88"/>
      <c r="B65" s="89"/>
      <c r="C65" s="98"/>
      <c r="D65" s="131"/>
      <c r="E65" s="99"/>
      <c r="F65" s="100"/>
      <c r="G65" s="101"/>
      <c r="H65" s="102"/>
      <c r="I65" s="96"/>
      <c r="J65" s="96"/>
    </row>
    <row r="66" spans="1:10" s="18" customFormat="1" x14ac:dyDescent="0.2">
      <c r="A66" s="21"/>
      <c r="B66" s="24"/>
      <c r="C66" s="27"/>
      <c r="D66" s="129"/>
      <c r="E66" s="29"/>
      <c r="F66" s="59"/>
      <c r="G66" s="60"/>
      <c r="H66" s="32"/>
      <c r="I66" s="33"/>
    </row>
    <row r="67" spans="1:10" s="18" customFormat="1" x14ac:dyDescent="0.2">
      <c r="A67" s="21"/>
      <c r="B67" s="24"/>
      <c r="C67" s="27"/>
      <c r="D67" s="129"/>
      <c r="E67" s="29"/>
      <c r="F67" s="59"/>
      <c r="G67" s="60"/>
      <c r="H67" s="32"/>
      <c r="I67" s="33"/>
    </row>
    <row r="68" spans="1:10" s="62" customFormat="1" x14ac:dyDescent="0.2">
      <c r="A68" s="22"/>
      <c r="B68" s="259" t="s">
        <v>12</v>
      </c>
      <c r="C68" s="27"/>
      <c r="D68" s="129"/>
      <c r="E68" s="29"/>
      <c r="F68" s="61"/>
      <c r="G68" s="60"/>
      <c r="H68" s="32"/>
      <c r="I68" s="33"/>
    </row>
    <row r="69" spans="1:10" s="62" customFormat="1" x14ac:dyDescent="0.2">
      <c r="A69" s="22"/>
      <c r="B69" s="20"/>
      <c r="C69" s="27"/>
      <c r="D69" s="260" t="s">
        <v>257</v>
      </c>
      <c r="E69" s="29"/>
      <c r="F69" s="59"/>
      <c r="G69" s="60"/>
      <c r="H69" s="32"/>
      <c r="I69" s="33"/>
    </row>
    <row r="70" spans="1:10" s="18" customFormat="1" x14ac:dyDescent="0.2">
      <c r="A70" s="63" t="s">
        <v>13</v>
      </c>
      <c r="B70" s="64" t="s">
        <v>60</v>
      </c>
      <c r="C70" s="65"/>
      <c r="D70" s="135"/>
      <c r="E70" s="66"/>
      <c r="F70" s="59"/>
      <c r="G70" s="60"/>
      <c r="H70" s="32"/>
      <c r="I70" s="33"/>
    </row>
    <row r="71" spans="1:10" s="18" customFormat="1" x14ac:dyDescent="0.2">
      <c r="A71" s="67" t="s">
        <v>15</v>
      </c>
      <c r="B71" s="68" t="s">
        <v>41</v>
      </c>
      <c r="C71" s="69"/>
      <c r="D71" s="136">
        <f>'Gr. dela'!E59</f>
        <v>0</v>
      </c>
      <c r="E71" s="70" t="e">
        <f>'Gr. dela'!#REF!</f>
        <v>#REF!</v>
      </c>
      <c r="F71" s="71"/>
      <c r="G71" s="71"/>
      <c r="H71" s="32"/>
      <c r="I71" s="33"/>
    </row>
    <row r="72" spans="1:10" s="18" customFormat="1" x14ac:dyDescent="0.2">
      <c r="A72" s="21" t="s">
        <v>16</v>
      </c>
      <c r="B72" s="24" t="s">
        <v>56</v>
      </c>
      <c r="C72" s="27"/>
      <c r="D72" s="129">
        <f>'Gr. dela'!E86</f>
        <v>0</v>
      </c>
      <c r="E72" s="28" t="e">
        <f>'Gr. dela'!#REF!</f>
        <v>#REF!</v>
      </c>
      <c r="F72" s="59"/>
      <c r="G72" s="60"/>
      <c r="H72" s="32"/>
      <c r="I72" s="33"/>
    </row>
    <row r="73" spans="1:10" s="18" customFormat="1" x14ac:dyDescent="0.2">
      <c r="A73" s="21"/>
      <c r="B73" s="24"/>
      <c r="C73" s="27"/>
      <c r="D73" s="129"/>
      <c r="E73" s="29"/>
      <c r="F73" s="59"/>
      <c r="G73" s="60"/>
      <c r="H73" s="32"/>
      <c r="I73" s="33"/>
    </row>
    <row r="74" spans="1:10" s="18" customFormat="1" ht="13.5" thickBot="1" x14ac:dyDescent="0.25">
      <c r="A74" s="42"/>
      <c r="B74" s="43" t="s">
        <v>43</v>
      </c>
      <c r="C74" s="44"/>
      <c r="D74" s="133">
        <f>SUM(D71:D73)</f>
        <v>0</v>
      </c>
      <c r="E74" s="45" t="e">
        <f>SUM(E71:E73)</f>
        <v>#REF!</v>
      </c>
      <c r="F74" s="72"/>
      <c r="G74" s="73"/>
      <c r="H74" s="32"/>
      <c r="I74" s="33"/>
    </row>
    <row r="75" spans="1:10" s="18" customFormat="1" ht="13.5" thickTop="1" x14ac:dyDescent="0.2">
      <c r="A75" s="22"/>
      <c r="B75" s="20"/>
      <c r="C75" s="27"/>
      <c r="D75" s="129"/>
      <c r="E75" s="29"/>
      <c r="F75" s="59"/>
      <c r="G75" s="60"/>
      <c r="H75" s="32"/>
      <c r="I75" s="33"/>
    </row>
    <row r="76" spans="1:10" s="18" customFormat="1" x14ac:dyDescent="0.2">
      <c r="A76" s="22"/>
      <c r="B76" s="20"/>
      <c r="C76" s="27"/>
      <c r="D76" s="129"/>
      <c r="E76" s="29"/>
      <c r="F76" s="59"/>
      <c r="G76" s="60"/>
      <c r="H76" s="32"/>
      <c r="I76" s="33"/>
    </row>
    <row r="77" spans="1:10" s="17" customFormat="1" x14ac:dyDescent="0.2">
      <c r="A77" s="63" t="s">
        <v>18</v>
      </c>
      <c r="B77" s="64" t="s">
        <v>61</v>
      </c>
      <c r="C77" s="65"/>
      <c r="D77" s="135"/>
      <c r="E77" s="66"/>
      <c r="F77" s="59"/>
      <c r="G77" s="60"/>
      <c r="H77" s="74"/>
      <c r="I77" s="74"/>
    </row>
    <row r="78" spans="1:10" s="17" customFormat="1" x14ac:dyDescent="0.2">
      <c r="A78" s="21" t="s">
        <v>15</v>
      </c>
      <c r="B78" s="24" t="s">
        <v>63</v>
      </c>
      <c r="C78" s="75"/>
      <c r="D78" s="33">
        <f>+'Obrt. dela'!E39</f>
        <v>0</v>
      </c>
      <c r="E78" s="29"/>
      <c r="F78" s="59"/>
      <c r="G78" s="76"/>
      <c r="H78" s="74"/>
      <c r="I78" s="74"/>
    </row>
    <row r="79" spans="1:10" s="17" customFormat="1" x14ac:dyDescent="0.2">
      <c r="A79" s="21" t="s">
        <v>16</v>
      </c>
      <c r="B79" s="24" t="s">
        <v>71</v>
      </c>
      <c r="C79" s="75"/>
      <c r="D79" s="33">
        <f>+'Obrt. dela'!E142</f>
        <v>0</v>
      </c>
      <c r="E79" s="29"/>
      <c r="F79" s="59"/>
      <c r="G79" s="76"/>
      <c r="H79" s="74"/>
      <c r="I79" s="74"/>
    </row>
    <row r="80" spans="1:10" s="17" customFormat="1" x14ac:dyDescent="0.2">
      <c r="A80" s="21" t="s">
        <v>17</v>
      </c>
      <c r="B80" s="24" t="s">
        <v>107</v>
      </c>
      <c r="C80" s="27"/>
      <c r="D80" s="129">
        <f>'Obrt. dela'!E164</f>
        <v>0</v>
      </c>
      <c r="E80" s="28" t="e">
        <f>'Obrt. dela'!#REF!</f>
        <v>#REF!</v>
      </c>
      <c r="F80" s="60"/>
      <c r="G80" s="60"/>
      <c r="H80" s="74"/>
      <c r="I80" s="74"/>
    </row>
    <row r="81" spans="1:10" s="17" customFormat="1" x14ac:dyDescent="0.2">
      <c r="A81" s="21" t="s">
        <v>69</v>
      </c>
      <c r="B81" s="24" t="s">
        <v>57</v>
      </c>
      <c r="C81" s="27"/>
      <c r="D81" s="129">
        <f>+'Obrt. dela'!E175</f>
        <v>0</v>
      </c>
      <c r="E81" s="28"/>
      <c r="F81" s="60"/>
      <c r="G81" s="60"/>
      <c r="H81" s="74"/>
      <c r="I81" s="74"/>
    </row>
    <row r="82" spans="1:10" s="77" customFormat="1" x14ac:dyDescent="0.2">
      <c r="A82" s="21" t="s">
        <v>253</v>
      </c>
      <c r="B82" s="24" t="s">
        <v>64</v>
      </c>
      <c r="C82" s="75"/>
      <c r="D82" s="33">
        <f>'Obrt. dela'!E193</f>
        <v>0</v>
      </c>
      <c r="E82" s="55"/>
      <c r="F82" s="59"/>
      <c r="G82" s="60"/>
      <c r="H82" s="74"/>
      <c r="I82" s="74"/>
    </row>
    <row r="83" spans="1:10" s="17" customFormat="1" ht="13.5" thickBot="1" x14ac:dyDescent="0.25">
      <c r="A83" s="42"/>
      <c r="B83" s="43" t="s">
        <v>42</v>
      </c>
      <c r="C83" s="44"/>
      <c r="D83" s="133">
        <f>SUM(D78:D82)</f>
        <v>0</v>
      </c>
      <c r="E83" s="45" t="e">
        <f>SUM(E80:E81)</f>
        <v>#REF!</v>
      </c>
      <c r="F83" s="72"/>
      <c r="G83" s="73"/>
      <c r="H83" s="74"/>
      <c r="I83" s="74"/>
    </row>
    <row r="84" spans="1:10" s="17" customFormat="1" ht="13.5" thickTop="1" x14ac:dyDescent="0.2">
      <c r="A84" s="22"/>
      <c r="B84" s="20"/>
      <c r="C84" s="78"/>
      <c r="D84" s="137"/>
      <c r="E84" s="29"/>
      <c r="F84" s="59"/>
      <c r="G84" s="76"/>
      <c r="H84" s="74"/>
      <c r="I84" s="74"/>
    </row>
    <row r="85" spans="1:10" s="17" customFormat="1" x14ac:dyDescent="0.2">
      <c r="A85" s="22"/>
      <c r="B85" s="20"/>
      <c r="C85" s="78"/>
      <c r="D85" s="137"/>
      <c r="E85" s="29"/>
      <c r="F85" s="59"/>
      <c r="G85" s="76"/>
      <c r="H85" s="79"/>
      <c r="I85" s="74"/>
    </row>
    <row r="86" spans="1:10" s="18" customFormat="1" ht="13.5" thickBot="1" x14ac:dyDescent="0.25">
      <c r="A86" s="48"/>
      <c r="B86" s="49" t="s">
        <v>116</v>
      </c>
      <c r="C86" s="50"/>
      <c r="D86" s="134">
        <f>D74+D83</f>
        <v>0</v>
      </c>
      <c r="E86" s="51" t="e">
        <f>#REF!+#REF!+#REF!+#REF!+#REF!+E74+#REF!+#REF!+#REF!+#REF!+#REF!+#REF!+E83+#REF!+#REF!</f>
        <v>#REF!</v>
      </c>
      <c r="F86" s="72"/>
      <c r="G86" s="73"/>
      <c r="H86" s="74"/>
      <c r="I86" s="74"/>
      <c r="J86" s="80"/>
    </row>
    <row r="87" spans="1:10" s="17" customFormat="1" ht="13.5" thickTop="1" x14ac:dyDescent="0.2">
      <c r="A87" s="22"/>
      <c r="B87" s="20"/>
      <c r="C87" s="78"/>
      <c r="D87" s="137"/>
      <c r="E87" s="29"/>
      <c r="F87" s="59"/>
      <c r="G87" s="76"/>
      <c r="H87" s="79"/>
      <c r="I87" s="74"/>
      <c r="J87" s="81"/>
    </row>
    <row r="88" spans="1:10" s="18" customFormat="1" x14ac:dyDescent="0.2">
      <c r="A88" s="22"/>
      <c r="B88" s="24"/>
      <c r="C88" s="27"/>
      <c r="D88" s="129"/>
      <c r="E88" s="29"/>
      <c r="F88" s="30"/>
      <c r="G88" s="31"/>
      <c r="H88" s="32"/>
      <c r="I88" s="33"/>
    </row>
    <row r="89" spans="1:10" s="18" customFormat="1" x14ac:dyDescent="0.2">
      <c r="A89" s="22"/>
      <c r="B89" s="24"/>
      <c r="C89" s="27"/>
      <c r="D89" s="129"/>
      <c r="E89" s="29"/>
      <c r="F89" s="30"/>
      <c r="G89" s="31"/>
      <c r="H89" s="32"/>
      <c r="I89" s="33"/>
    </row>
    <row r="90" spans="1:10" s="18" customFormat="1" x14ac:dyDescent="0.2">
      <c r="A90" s="22"/>
      <c r="B90" s="54"/>
      <c r="C90" s="27"/>
      <c r="D90" s="129"/>
      <c r="E90" s="29"/>
      <c r="F90" s="30"/>
      <c r="G90" s="31"/>
      <c r="H90" s="32"/>
      <c r="I90" s="33"/>
    </row>
    <row r="91" spans="1:10" s="18" customFormat="1" x14ac:dyDescent="0.2">
      <c r="A91" s="22"/>
      <c r="B91" s="23"/>
      <c r="C91" s="27"/>
      <c r="D91" s="129"/>
      <c r="E91" s="29"/>
      <c r="F91" s="30"/>
      <c r="G91" s="31"/>
      <c r="H91" s="32"/>
      <c r="I91" s="33"/>
    </row>
    <row r="92" spans="1:10" s="18" customFormat="1" x14ac:dyDescent="0.2">
      <c r="A92" s="22"/>
      <c r="B92" s="54"/>
      <c r="C92" s="27"/>
      <c r="D92" s="129"/>
      <c r="E92" s="29"/>
      <c r="F92" s="30"/>
      <c r="G92" s="31"/>
      <c r="H92" s="32"/>
      <c r="I92" s="33"/>
    </row>
    <row r="93" spans="1:10" s="18" customFormat="1" x14ac:dyDescent="0.2">
      <c r="A93" s="21"/>
      <c r="B93" s="23"/>
      <c r="C93" s="27"/>
      <c r="D93" s="129"/>
      <c r="E93" s="29"/>
      <c r="F93" s="30"/>
      <c r="G93" s="31"/>
      <c r="H93" s="32"/>
      <c r="I93" s="33"/>
    </row>
    <row r="94" spans="1:10" s="18" customFormat="1" x14ac:dyDescent="0.2">
      <c r="A94" s="21"/>
      <c r="B94" s="24"/>
      <c r="C94" s="27"/>
      <c r="D94" s="129"/>
      <c r="E94" s="29"/>
      <c r="F94" s="30"/>
      <c r="G94" s="31"/>
      <c r="H94" s="32"/>
      <c r="I94" s="33"/>
    </row>
    <row r="95" spans="1:10" s="18" customFormat="1" x14ac:dyDescent="0.2">
      <c r="A95" s="21"/>
      <c r="B95" s="20"/>
      <c r="C95" s="27"/>
      <c r="D95" s="129"/>
      <c r="E95" s="29"/>
      <c r="F95" s="30"/>
      <c r="G95" s="31"/>
      <c r="H95" s="32"/>
      <c r="I95" s="33"/>
    </row>
    <row r="96" spans="1:10" s="58" customFormat="1" x14ac:dyDescent="0.2">
      <c r="A96" s="21"/>
      <c r="B96" s="24"/>
      <c r="C96" s="40"/>
      <c r="D96" s="106"/>
      <c r="E96" s="55"/>
      <c r="F96" s="56"/>
      <c r="G96" s="57"/>
      <c r="H96" s="33"/>
      <c r="I96" s="33"/>
    </row>
    <row r="97" spans="1:9" s="18" customFormat="1" x14ac:dyDescent="0.2">
      <c r="A97" s="21"/>
      <c r="B97" s="24"/>
      <c r="C97" s="27"/>
      <c r="D97" s="129"/>
      <c r="E97" s="29"/>
      <c r="F97" s="30"/>
      <c r="G97" s="31"/>
      <c r="H97" s="32"/>
      <c r="I97" s="82"/>
    </row>
    <row r="98" spans="1:9" s="18" customFormat="1" x14ac:dyDescent="0.2">
      <c r="A98" s="21"/>
      <c r="B98" s="24"/>
      <c r="C98" s="27"/>
      <c r="D98" s="129"/>
      <c r="E98" s="29"/>
      <c r="F98" s="30"/>
      <c r="G98" s="31"/>
      <c r="H98" s="32"/>
      <c r="I98" s="82"/>
    </row>
    <row r="99" spans="1:9" s="18" customFormat="1" x14ac:dyDescent="0.2">
      <c r="A99" s="21"/>
      <c r="B99" s="24"/>
      <c r="C99" s="27"/>
      <c r="D99" s="129"/>
      <c r="E99" s="29"/>
      <c r="F99" s="30"/>
      <c r="G99" s="31"/>
      <c r="H99" s="32"/>
      <c r="I99" s="82"/>
    </row>
    <row r="100" spans="1:9" s="18" customFormat="1" x14ac:dyDescent="0.2">
      <c r="A100" s="21"/>
      <c r="B100" s="24"/>
      <c r="C100" s="27"/>
      <c r="D100" s="129"/>
      <c r="E100" s="29"/>
      <c r="F100" s="30"/>
      <c r="G100" s="31"/>
      <c r="H100" s="32"/>
      <c r="I100" s="82"/>
    </row>
    <row r="101" spans="1:9" s="18" customFormat="1" x14ac:dyDescent="0.2">
      <c r="A101" s="21"/>
      <c r="B101" s="24"/>
      <c r="C101" s="27"/>
      <c r="D101" s="129"/>
      <c r="E101" s="29"/>
      <c r="F101" s="30"/>
      <c r="G101" s="31"/>
      <c r="H101" s="32"/>
      <c r="I101" s="82"/>
    </row>
    <row r="102" spans="1:9" s="18" customFormat="1" x14ac:dyDescent="0.2">
      <c r="A102" s="21"/>
      <c r="B102" s="24"/>
      <c r="C102" s="27"/>
      <c r="D102" s="129"/>
      <c r="E102" s="29"/>
      <c r="F102" s="30"/>
      <c r="G102" s="31"/>
      <c r="H102" s="32"/>
      <c r="I102" s="82"/>
    </row>
    <row r="103" spans="1:9" s="18" customFormat="1" x14ac:dyDescent="0.2">
      <c r="A103" s="21"/>
      <c r="B103" s="24"/>
      <c r="C103" s="27"/>
      <c r="D103" s="129"/>
      <c r="E103" s="29"/>
      <c r="F103" s="30"/>
      <c r="G103" s="31"/>
      <c r="H103" s="32"/>
      <c r="I103" s="82"/>
    </row>
    <row r="104" spans="1:9" s="18" customFormat="1" x14ac:dyDescent="0.2">
      <c r="A104" s="21"/>
      <c r="B104" s="24"/>
      <c r="C104" s="27"/>
      <c r="D104" s="129"/>
      <c r="E104" s="29"/>
      <c r="F104" s="30"/>
      <c r="G104" s="31"/>
      <c r="H104" s="32"/>
      <c r="I104" s="82"/>
    </row>
    <row r="105" spans="1:9" s="18" customFormat="1" x14ac:dyDescent="0.2">
      <c r="A105" s="21"/>
      <c r="B105" s="24"/>
      <c r="C105" s="27"/>
      <c r="D105" s="129"/>
      <c r="E105" s="29"/>
      <c r="F105" s="30"/>
      <c r="G105" s="31"/>
      <c r="H105" s="32"/>
      <c r="I105" s="82"/>
    </row>
    <row r="106" spans="1:9" x14ac:dyDescent="0.2">
      <c r="I106" s="10"/>
    </row>
    <row r="107" spans="1:9" x14ac:dyDescent="0.2">
      <c r="I107" s="10"/>
    </row>
    <row r="108" spans="1:9" x14ac:dyDescent="0.2">
      <c r="I108" s="10"/>
    </row>
    <row r="109" spans="1:9" x14ac:dyDescent="0.2">
      <c r="I109" s="10"/>
    </row>
    <row r="110" spans="1:9" x14ac:dyDescent="0.2">
      <c r="I110" s="10"/>
    </row>
    <row r="111" spans="1:9" x14ac:dyDescent="0.2">
      <c r="I111" s="10"/>
    </row>
    <row r="112" spans="1:9" x14ac:dyDescent="0.2">
      <c r="I112" s="10"/>
    </row>
    <row r="113" spans="9:9" x14ac:dyDescent="0.2">
      <c r="I113" s="10"/>
    </row>
    <row r="114" spans="9:9" x14ac:dyDescent="0.2">
      <c r="I114" s="10"/>
    </row>
    <row r="115" spans="9:9" x14ac:dyDescent="0.2">
      <c r="I115" s="10"/>
    </row>
    <row r="116" spans="9:9" x14ac:dyDescent="0.2">
      <c r="I116" s="10"/>
    </row>
    <row r="117" spans="9:9" x14ac:dyDescent="0.2">
      <c r="I117" s="10"/>
    </row>
    <row r="118" spans="9:9" x14ac:dyDescent="0.2">
      <c r="I118" s="10"/>
    </row>
    <row r="119" spans="9:9" x14ac:dyDescent="0.2">
      <c r="I119" s="10"/>
    </row>
    <row r="120" spans="9:9" x14ac:dyDescent="0.2">
      <c r="I120" s="10"/>
    </row>
    <row r="121" spans="9:9" x14ac:dyDescent="0.2">
      <c r="I121" s="10"/>
    </row>
    <row r="122" spans="9:9" x14ac:dyDescent="0.2">
      <c r="I122" s="10"/>
    </row>
    <row r="123" spans="9:9" x14ac:dyDescent="0.2">
      <c r="I123" s="10"/>
    </row>
    <row r="124" spans="9:9" x14ac:dyDescent="0.2">
      <c r="I124" s="10"/>
    </row>
    <row r="125" spans="9:9" x14ac:dyDescent="0.2">
      <c r="I125" s="10"/>
    </row>
    <row r="126" spans="9:9" x14ac:dyDescent="0.2">
      <c r="I126" s="10"/>
    </row>
    <row r="127" spans="9:9" x14ac:dyDescent="0.2">
      <c r="I127" s="10"/>
    </row>
    <row r="128" spans="9:9" x14ac:dyDescent="0.2">
      <c r="I128" s="10"/>
    </row>
    <row r="129" spans="9:9" x14ac:dyDescent="0.2">
      <c r="I129" s="10"/>
    </row>
    <row r="130" spans="9:9" x14ac:dyDescent="0.2">
      <c r="I130" s="10"/>
    </row>
    <row r="131" spans="9:9" x14ac:dyDescent="0.2">
      <c r="I131" s="10"/>
    </row>
    <row r="132" spans="9:9" x14ac:dyDescent="0.2">
      <c r="I132" s="10"/>
    </row>
    <row r="133" spans="9:9" x14ac:dyDescent="0.2">
      <c r="I133" s="10"/>
    </row>
    <row r="134" spans="9:9" x14ac:dyDescent="0.2">
      <c r="I134" s="10"/>
    </row>
    <row r="135" spans="9:9" x14ac:dyDescent="0.2">
      <c r="I135" s="10"/>
    </row>
    <row r="136" spans="9:9" x14ac:dyDescent="0.2">
      <c r="I136" s="10"/>
    </row>
    <row r="137" spans="9:9" x14ac:dyDescent="0.2">
      <c r="I137" s="10"/>
    </row>
    <row r="138" spans="9:9" x14ac:dyDescent="0.2">
      <c r="I138" s="10"/>
    </row>
    <row r="139" spans="9:9" x14ac:dyDescent="0.2">
      <c r="I139" s="10"/>
    </row>
    <row r="140" spans="9:9" x14ac:dyDescent="0.2">
      <c r="I140" s="10"/>
    </row>
    <row r="141" spans="9:9" x14ac:dyDescent="0.2">
      <c r="I141" s="10"/>
    </row>
    <row r="142" spans="9:9" x14ac:dyDescent="0.2">
      <c r="I142" s="10"/>
    </row>
    <row r="143" spans="9:9" x14ac:dyDescent="0.2">
      <c r="I143" s="10"/>
    </row>
    <row r="144" spans="9:9" x14ac:dyDescent="0.2">
      <c r="I144" s="10"/>
    </row>
    <row r="145" spans="9:9" x14ac:dyDescent="0.2">
      <c r="I145" s="10"/>
    </row>
    <row r="146" spans="9:9" x14ac:dyDescent="0.2">
      <c r="I146" s="10"/>
    </row>
    <row r="147" spans="9:9" x14ac:dyDescent="0.2">
      <c r="I147" s="10"/>
    </row>
    <row r="148" spans="9:9" x14ac:dyDescent="0.2">
      <c r="I148" s="10"/>
    </row>
    <row r="149" spans="9:9" x14ac:dyDescent="0.2">
      <c r="I149" s="10"/>
    </row>
    <row r="150" spans="9:9" x14ac:dyDescent="0.2">
      <c r="I150" s="10"/>
    </row>
    <row r="151" spans="9:9" x14ac:dyDescent="0.2">
      <c r="I151" s="10"/>
    </row>
    <row r="152" spans="9:9" x14ac:dyDescent="0.2">
      <c r="I152" s="10"/>
    </row>
    <row r="153" spans="9:9" x14ac:dyDescent="0.2">
      <c r="I153" s="10"/>
    </row>
    <row r="154" spans="9:9" x14ac:dyDescent="0.2">
      <c r="I154" s="10"/>
    </row>
    <row r="155" spans="9:9" x14ac:dyDescent="0.2">
      <c r="I155" s="10"/>
    </row>
    <row r="156" spans="9:9" x14ac:dyDescent="0.2">
      <c r="I156" s="10"/>
    </row>
    <row r="157" spans="9:9" x14ac:dyDescent="0.2">
      <c r="I157" s="10"/>
    </row>
  </sheetData>
  <sheetProtection selectLockedCells="1"/>
  <phoneticPr fontId="3" type="noConversion"/>
  <conditionalFormatting sqref="F71 F19 F21 G1:G3 G26:G55 F23:G25 G9 G13:G22 F80:F81 G62:G64 G66:G81 G83:G65536">
    <cfRule type="cellIs" dxfId="41" priority="18" stopIfTrue="1" operator="equal">
      <formula>0</formula>
    </cfRule>
  </conditionalFormatting>
  <conditionalFormatting sqref="H4">
    <cfRule type="cellIs" dxfId="40" priority="17" stopIfTrue="1" operator="equal">
      <formula>0</formula>
    </cfRule>
  </conditionalFormatting>
  <conditionalFormatting sqref="H5">
    <cfRule type="cellIs" dxfId="39" priority="16" stopIfTrue="1" operator="equal">
      <formula>0</formula>
    </cfRule>
  </conditionalFormatting>
  <conditionalFormatting sqref="H6">
    <cfRule type="cellIs" dxfId="38" priority="15" stopIfTrue="1" operator="equal">
      <formula>0</formula>
    </cfRule>
  </conditionalFormatting>
  <conditionalFormatting sqref="H7:H8">
    <cfRule type="cellIs" dxfId="37" priority="14" stopIfTrue="1" operator="equal">
      <formula>0</formula>
    </cfRule>
  </conditionalFormatting>
  <conditionalFormatting sqref="H10:H11">
    <cfRule type="cellIs" dxfId="36" priority="13" stopIfTrue="1" operator="equal">
      <formula>0</formula>
    </cfRule>
  </conditionalFormatting>
  <conditionalFormatting sqref="H12">
    <cfRule type="cellIs" dxfId="35" priority="12" stopIfTrue="1" operator="equal">
      <formula>0</formula>
    </cfRule>
  </conditionalFormatting>
  <conditionalFormatting sqref="G61">
    <cfRule type="cellIs" dxfId="34" priority="8" stopIfTrue="1" operator="equal">
      <formula>0</formula>
    </cfRule>
  </conditionalFormatting>
  <conditionalFormatting sqref="H56">
    <cfRule type="cellIs" dxfId="33" priority="7" stopIfTrue="1" operator="equal">
      <formula>0</formula>
    </cfRule>
  </conditionalFormatting>
  <conditionalFormatting sqref="H57">
    <cfRule type="cellIs" dxfId="32" priority="6" stopIfTrue="1" operator="equal">
      <formula>0</formula>
    </cfRule>
  </conditionalFormatting>
  <conditionalFormatting sqref="H58">
    <cfRule type="cellIs" dxfId="31" priority="5" stopIfTrue="1" operator="equal">
      <formula>0</formula>
    </cfRule>
  </conditionalFormatting>
  <conditionalFormatting sqref="H59">
    <cfRule type="cellIs" dxfId="30" priority="4" stopIfTrue="1" operator="equal">
      <formula>0</formula>
    </cfRule>
  </conditionalFormatting>
  <conditionalFormatting sqref="H65">
    <cfRule type="cellIs" dxfId="29" priority="3" stopIfTrue="1" operator="equal">
      <formula>0</formula>
    </cfRule>
  </conditionalFormatting>
  <conditionalFormatting sqref="G82">
    <cfRule type="cellIs" dxfId="28" priority="2" stopIfTrue="1" operator="equal">
      <formula>0</formula>
    </cfRule>
  </conditionalFormatting>
  <conditionalFormatting sqref="H60">
    <cfRule type="cellIs" dxfId="27" priority="1" stopIfTrue="1" operator="equal">
      <formula>0</formula>
    </cfRule>
  </conditionalFormatting>
  <pageMargins left="0.98425196850393704" right="0.55118110236220474" top="0.98425196850393704" bottom="0.98425196850393704" header="0.39370078740157483" footer="0.39370078740157483"/>
  <pageSetup paperSize="9" orientation="portrait" r:id="rId1"/>
  <headerFooter alignWithMargins="0">
    <oddHeader>&amp;CSANACIJA OBJEKTA CIRKOVCE 48&amp;R&amp;A</oddHeader>
    <oddFooter>&amp;CObjekt: Cirkovce 48-SANACIJA  / &amp;P</oddFooter>
  </headerFooter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showZeros="0" showWhiteSpace="0" view="pageLayout" zoomScaleNormal="100" zoomScaleSheetLayoutView="100" workbookViewId="0">
      <selection activeCell="E95" sqref="E95"/>
    </sheetView>
  </sheetViews>
  <sheetFormatPr defaultRowHeight="12.75" x14ac:dyDescent="0.2"/>
  <cols>
    <col min="1" max="1" width="3.42578125" style="14" customWidth="1"/>
    <col min="2" max="2" width="48.42578125" style="16" customWidth="1"/>
    <col min="3" max="3" width="6.28515625" style="129" customWidth="1"/>
    <col min="4" max="4" width="8.7109375" style="129" customWidth="1"/>
    <col min="5" max="5" width="16.85546875" style="85" customWidth="1"/>
    <col min="6" max="6" width="9.85546875" style="11" customWidth="1"/>
    <col min="7" max="16384" width="9.140625" style="6"/>
  </cols>
  <sheetData>
    <row r="1" spans="1:5" ht="25.5" x14ac:dyDescent="0.2">
      <c r="A1" s="83"/>
      <c r="B1" s="84" t="s">
        <v>47</v>
      </c>
    </row>
    <row r="2" spans="1:5" ht="25.5" x14ac:dyDescent="0.2">
      <c r="A2" s="83"/>
      <c r="B2" s="84" t="s">
        <v>11</v>
      </c>
    </row>
    <row r="3" spans="1:5" x14ac:dyDescent="0.2">
      <c r="A3" s="83"/>
      <c r="B3" s="84"/>
    </row>
    <row r="4" spans="1:5" x14ac:dyDescent="0.2">
      <c r="A4" s="83"/>
      <c r="B4" s="19"/>
    </row>
    <row r="5" spans="1:5" x14ac:dyDescent="0.2">
      <c r="A5" s="86" t="s">
        <v>13</v>
      </c>
      <c r="B5" s="84" t="s">
        <v>14</v>
      </c>
      <c r="C5" s="143"/>
    </row>
    <row r="6" spans="1:5" x14ac:dyDescent="0.2">
      <c r="A6" s="86"/>
      <c r="B6" s="84"/>
      <c r="C6" s="141" t="s">
        <v>50</v>
      </c>
      <c r="D6" s="141" t="s">
        <v>51</v>
      </c>
      <c r="E6" s="236" t="s">
        <v>52</v>
      </c>
    </row>
    <row r="7" spans="1:5" x14ac:dyDescent="0.2">
      <c r="A7" s="86" t="s">
        <v>15</v>
      </c>
      <c r="B7" s="26" t="s">
        <v>41</v>
      </c>
      <c r="C7" s="138"/>
      <c r="D7" s="138"/>
      <c r="E7" s="62"/>
    </row>
    <row r="8" spans="1:5" x14ac:dyDescent="0.2">
      <c r="A8" s="83"/>
      <c r="B8" s="25"/>
      <c r="C8" s="105"/>
      <c r="D8" s="105"/>
      <c r="E8" s="41"/>
    </row>
    <row r="9" spans="1:5" s="12" customFormat="1" ht="38.25" x14ac:dyDescent="0.2">
      <c r="A9" s="83" t="s">
        <v>21</v>
      </c>
      <c r="B9" s="104" t="s">
        <v>95</v>
      </c>
      <c r="C9" s="105"/>
      <c r="D9" s="106"/>
      <c r="E9" s="87">
        <f t="shared" ref="E9:E11" si="0">C9*D9</f>
        <v>0</v>
      </c>
    </row>
    <row r="10" spans="1:5" s="12" customFormat="1" x14ac:dyDescent="0.2">
      <c r="A10" s="83"/>
      <c r="B10" s="107"/>
      <c r="C10" s="105"/>
      <c r="D10" s="106"/>
      <c r="E10" s="87"/>
    </row>
    <row r="11" spans="1:5" s="12" customFormat="1" x14ac:dyDescent="0.2">
      <c r="A11" s="83"/>
      <c r="B11" s="19" t="s">
        <v>74</v>
      </c>
      <c r="C11" s="105">
        <v>65</v>
      </c>
      <c r="D11" s="106"/>
      <c r="E11" s="87">
        <f t="shared" si="0"/>
        <v>0</v>
      </c>
    </row>
    <row r="12" spans="1:5" s="12" customFormat="1" x14ac:dyDescent="0.2">
      <c r="A12" s="83"/>
      <c r="B12" s="19"/>
      <c r="C12" s="105"/>
      <c r="D12" s="106"/>
      <c r="E12" s="87"/>
    </row>
    <row r="13" spans="1:5" s="12" customFormat="1" ht="48.75" customHeight="1" x14ac:dyDescent="0.2">
      <c r="A13" s="83" t="s">
        <v>22</v>
      </c>
      <c r="B13" s="104" t="s">
        <v>83</v>
      </c>
      <c r="C13" s="105"/>
      <c r="D13" s="106"/>
      <c r="E13" s="87">
        <f t="shared" ref="E13" si="1">C13*D13</f>
        <v>0</v>
      </c>
    </row>
    <row r="14" spans="1:5" s="12" customFormat="1" x14ac:dyDescent="0.2">
      <c r="A14" s="83"/>
      <c r="B14" s="107"/>
      <c r="C14" s="105"/>
      <c r="D14" s="106"/>
      <c r="E14" s="87"/>
    </row>
    <row r="15" spans="1:5" s="12" customFormat="1" x14ac:dyDescent="0.2">
      <c r="A15" s="83"/>
      <c r="B15" s="19" t="s">
        <v>74</v>
      </c>
      <c r="C15" s="105">
        <v>4.4000000000000004</v>
      </c>
      <c r="D15" s="106"/>
      <c r="E15" s="87">
        <f t="shared" ref="E15" si="2">C15*D15</f>
        <v>0</v>
      </c>
    </row>
    <row r="16" spans="1:5" s="12" customFormat="1" x14ac:dyDescent="0.2">
      <c r="A16" s="83"/>
      <c r="B16" s="19"/>
      <c r="C16" s="105"/>
      <c r="D16" s="106"/>
      <c r="E16" s="87"/>
    </row>
    <row r="17" spans="1:6" s="12" customFormat="1" ht="38.25" x14ac:dyDescent="0.2">
      <c r="A17" s="83" t="s">
        <v>23</v>
      </c>
      <c r="B17" s="104" t="s">
        <v>84</v>
      </c>
      <c r="C17" s="105"/>
      <c r="D17" s="106"/>
      <c r="E17" s="87">
        <f t="shared" ref="E17" si="3">C17*D17</f>
        <v>0</v>
      </c>
    </row>
    <row r="18" spans="1:6" s="12" customFormat="1" x14ac:dyDescent="0.2">
      <c r="A18" s="83"/>
      <c r="B18" s="107"/>
      <c r="C18" s="105"/>
      <c r="D18" s="106"/>
      <c r="E18" s="87"/>
    </row>
    <row r="19" spans="1:6" s="12" customFormat="1" x14ac:dyDescent="0.2">
      <c r="A19" s="83"/>
      <c r="B19" s="19" t="s">
        <v>75</v>
      </c>
      <c r="C19" s="105">
        <v>2</v>
      </c>
      <c r="D19" s="106"/>
      <c r="E19" s="87">
        <f t="shared" ref="E19" si="4">C19*D19</f>
        <v>0</v>
      </c>
    </row>
    <row r="20" spans="1:6" s="12" customFormat="1" x14ac:dyDescent="0.2">
      <c r="A20" s="83"/>
      <c r="B20" s="19"/>
      <c r="C20" s="105"/>
      <c r="D20" s="106"/>
      <c r="E20" s="87"/>
    </row>
    <row r="21" spans="1:6" s="12" customFormat="1" x14ac:dyDescent="0.2">
      <c r="A21" s="83" t="s">
        <v>24</v>
      </c>
      <c r="B21" s="19" t="s">
        <v>111</v>
      </c>
      <c r="C21" s="105"/>
      <c r="D21" s="33"/>
      <c r="E21" s="108">
        <f t="shared" ref="E21" si="5">D21*C21</f>
        <v>0</v>
      </c>
      <c r="F21" s="5"/>
    </row>
    <row r="22" spans="1:6" s="12" customFormat="1" ht="39" customHeight="1" x14ac:dyDescent="0.2">
      <c r="A22" s="83"/>
      <c r="B22" s="124" t="s">
        <v>112</v>
      </c>
      <c r="C22" s="105"/>
      <c r="D22" s="33"/>
      <c r="E22" s="108"/>
      <c r="F22" s="5"/>
    </row>
    <row r="23" spans="1:6" s="12" customFormat="1" ht="38.25" x14ac:dyDescent="0.2">
      <c r="A23" s="83"/>
      <c r="B23" s="124" t="s">
        <v>167</v>
      </c>
      <c r="C23" s="105"/>
      <c r="D23" s="33"/>
      <c r="E23" s="108"/>
      <c r="F23" s="5"/>
    </row>
    <row r="24" spans="1:6" s="12" customFormat="1" x14ac:dyDescent="0.2">
      <c r="A24" s="83"/>
      <c r="B24" s="124" t="s">
        <v>113</v>
      </c>
      <c r="C24" s="105"/>
      <c r="D24" s="33"/>
      <c r="E24" s="108"/>
      <c r="F24" s="5"/>
    </row>
    <row r="25" spans="1:6" s="12" customFormat="1" x14ac:dyDescent="0.2">
      <c r="A25" s="83"/>
      <c r="B25" s="124"/>
      <c r="C25" s="105"/>
      <c r="D25" s="33"/>
      <c r="E25" s="108"/>
      <c r="F25" s="5"/>
    </row>
    <row r="26" spans="1:6" s="12" customFormat="1" ht="25.5" x14ac:dyDescent="0.2">
      <c r="A26" s="83" t="s">
        <v>114</v>
      </c>
      <c r="B26" s="123" t="s">
        <v>110</v>
      </c>
      <c r="C26" s="105"/>
      <c r="D26" s="33"/>
      <c r="E26" s="108"/>
      <c r="F26" s="5"/>
    </row>
    <row r="27" spans="1:6" s="12" customFormat="1" x14ac:dyDescent="0.2">
      <c r="A27" s="83"/>
      <c r="B27" s="19" t="s">
        <v>5</v>
      </c>
      <c r="C27" s="105">
        <v>220</v>
      </c>
      <c r="D27" s="33"/>
      <c r="E27" s="108">
        <f t="shared" ref="E27:E28" si="6">D27*C27</f>
        <v>0</v>
      </c>
      <c r="F27" s="5"/>
    </row>
    <row r="28" spans="1:6" s="12" customFormat="1" x14ac:dyDescent="0.2">
      <c r="A28" s="83"/>
      <c r="B28" s="19"/>
      <c r="C28" s="105"/>
      <c r="D28" s="33"/>
      <c r="E28" s="108">
        <f t="shared" si="6"/>
        <v>0</v>
      </c>
      <c r="F28" s="5"/>
    </row>
    <row r="29" spans="1:6" s="12" customFormat="1" ht="25.5" x14ac:dyDescent="0.2">
      <c r="A29" s="83" t="s">
        <v>115</v>
      </c>
      <c r="B29" s="123" t="s">
        <v>130</v>
      </c>
      <c r="C29" s="105"/>
      <c r="D29" s="33"/>
      <c r="E29" s="108"/>
      <c r="F29" s="5"/>
    </row>
    <row r="30" spans="1:6" s="12" customFormat="1" x14ac:dyDescent="0.2">
      <c r="A30" s="83"/>
      <c r="B30" s="19" t="s">
        <v>5</v>
      </c>
      <c r="C30" s="105">
        <v>82</v>
      </c>
      <c r="D30" s="33"/>
      <c r="E30" s="108">
        <f t="shared" ref="E30:E31" si="7">D30*C30</f>
        <v>0</v>
      </c>
      <c r="F30" s="5"/>
    </row>
    <row r="31" spans="1:6" s="12" customFormat="1" x14ac:dyDescent="0.2">
      <c r="A31" s="83"/>
      <c r="B31" s="19"/>
      <c r="C31" s="105"/>
      <c r="D31" s="33"/>
      <c r="E31" s="108">
        <f t="shared" si="7"/>
        <v>0</v>
      </c>
      <c r="F31" s="5"/>
    </row>
    <row r="32" spans="1:6" s="12" customFormat="1" x14ac:dyDescent="0.2">
      <c r="A32" s="83"/>
      <c r="B32" s="19"/>
      <c r="C32" s="105"/>
      <c r="D32" s="106"/>
      <c r="E32" s="41">
        <f>C32*D32</f>
        <v>0</v>
      </c>
      <c r="F32" s="5"/>
    </row>
    <row r="33" spans="1:6" s="12" customFormat="1" ht="38.25" x14ac:dyDescent="0.2">
      <c r="A33" s="83" t="s">
        <v>25</v>
      </c>
      <c r="B33" s="104" t="s">
        <v>118</v>
      </c>
      <c r="C33" s="105"/>
      <c r="D33" s="106"/>
      <c r="E33" s="87">
        <f t="shared" ref="E33" si="8">C33*D33</f>
        <v>0</v>
      </c>
    </row>
    <row r="34" spans="1:6" s="12" customFormat="1" x14ac:dyDescent="0.2">
      <c r="A34" s="83"/>
      <c r="B34" s="107"/>
      <c r="C34" s="105"/>
      <c r="D34" s="106"/>
      <c r="E34" s="87"/>
    </row>
    <row r="35" spans="1:6" s="12" customFormat="1" x14ac:dyDescent="0.2">
      <c r="A35" s="83"/>
      <c r="B35" s="19" t="s">
        <v>74</v>
      </c>
      <c r="C35" s="105">
        <v>5</v>
      </c>
      <c r="D35" s="106"/>
      <c r="E35" s="87">
        <f t="shared" ref="E35" si="9">C35*D35</f>
        <v>0</v>
      </c>
    </row>
    <row r="36" spans="1:6" s="12" customFormat="1" x14ac:dyDescent="0.2">
      <c r="A36" s="83"/>
      <c r="B36" s="19"/>
      <c r="C36" s="105"/>
      <c r="D36" s="106"/>
      <c r="E36" s="87"/>
    </row>
    <row r="37" spans="1:6" s="12" customFormat="1" ht="51" x14ac:dyDescent="0.2">
      <c r="A37" s="83" t="s">
        <v>26</v>
      </c>
      <c r="B37" s="19" t="s">
        <v>87</v>
      </c>
      <c r="C37" s="105"/>
      <c r="D37" s="106"/>
      <c r="E37" s="41">
        <f>C37*D37</f>
        <v>0</v>
      </c>
      <c r="F37" s="5"/>
    </row>
    <row r="38" spans="1:6" s="12" customFormat="1" x14ac:dyDescent="0.2">
      <c r="A38" s="83"/>
      <c r="B38" s="19"/>
      <c r="C38" s="105"/>
      <c r="D38" s="106"/>
      <c r="E38" s="41">
        <f>C38*D38</f>
        <v>0</v>
      </c>
      <c r="F38" s="5"/>
    </row>
    <row r="39" spans="1:6" s="12" customFormat="1" x14ac:dyDescent="0.2">
      <c r="A39" s="83"/>
      <c r="B39" s="19" t="s">
        <v>5</v>
      </c>
      <c r="C39" s="105">
        <v>578</v>
      </c>
      <c r="D39" s="106"/>
      <c r="E39" s="41">
        <f>D39*C39</f>
        <v>0</v>
      </c>
      <c r="F39" s="5"/>
    </row>
    <row r="40" spans="1:6" s="12" customFormat="1" x14ac:dyDescent="0.2">
      <c r="A40" s="83"/>
      <c r="B40" s="19" t="s">
        <v>85</v>
      </c>
      <c r="C40" s="105"/>
      <c r="D40" s="106"/>
      <c r="E40" s="41"/>
      <c r="F40" s="5"/>
    </row>
    <row r="41" spans="1:6" s="12" customFormat="1" x14ac:dyDescent="0.2">
      <c r="A41" s="83"/>
      <c r="B41" s="19" t="s">
        <v>74</v>
      </c>
      <c r="C41" s="105">
        <v>34</v>
      </c>
      <c r="D41" s="106"/>
      <c r="E41" s="41">
        <f>D41*C41</f>
        <v>0</v>
      </c>
      <c r="F41" s="5"/>
    </row>
    <row r="42" spans="1:6" s="12" customFormat="1" x14ac:dyDescent="0.2">
      <c r="A42" s="83"/>
      <c r="B42" s="19"/>
      <c r="C42" s="105"/>
      <c r="D42" s="106"/>
      <c r="E42" s="41"/>
      <c r="F42" s="5"/>
    </row>
    <row r="43" spans="1:6" s="12" customFormat="1" x14ac:dyDescent="0.2">
      <c r="A43" s="83"/>
      <c r="B43" s="19"/>
      <c r="C43" s="141"/>
      <c r="D43" s="141"/>
      <c r="E43" s="236"/>
      <c r="F43" s="5"/>
    </row>
    <row r="44" spans="1:6" s="12" customFormat="1" ht="38.25" x14ac:dyDescent="0.2">
      <c r="A44" s="83" t="s">
        <v>27</v>
      </c>
      <c r="B44" s="19" t="s">
        <v>86</v>
      </c>
      <c r="C44" s="105"/>
      <c r="D44" s="106"/>
      <c r="E44" s="41">
        <f>C44*D44</f>
        <v>0</v>
      </c>
      <c r="F44" s="5"/>
    </row>
    <row r="45" spans="1:6" s="12" customFormat="1" x14ac:dyDescent="0.2">
      <c r="A45" s="83"/>
      <c r="B45" s="19"/>
      <c r="C45" s="105"/>
      <c r="D45" s="106"/>
      <c r="E45" s="41">
        <f>C45*D45</f>
        <v>0</v>
      </c>
      <c r="F45" s="5"/>
    </row>
    <row r="46" spans="1:6" s="12" customFormat="1" x14ac:dyDescent="0.2">
      <c r="A46" s="83"/>
      <c r="B46" s="19" t="s">
        <v>5</v>
      </c>
      <c r="C46" s="105">
        <v>90</v>
      </c>
      <c r="D46" s="106"/>
      <c r="E46" s="41">
        <f>D46*C46</f>
        <v>0</v>
      </c>
      <c r="F46" s="5"/>
    </row>
    <row r="47" spans="1:6" s="12" customFormat="1" x14ac:dyDescent="0.2">
      <c r="A47" s="83"/>
      <c r="B47" s="19"/>
      <c r="C47" s="105"/>
      <c r="D47" s="106"/>
      <c r="E47" s="41"/>
      <c r="F47" s="5"/>
    </row>
    <row r="48" spans="1:6" s="12" customFormat="1" ht="42" customHeight="1" x14ac:dyDescent="0.2">
      <c r="A48" s="83" t="s">
        <v>28</v>
      </c>
      <c r="B48" s="19" t="s">
        <v>88</v>
      </c>
      <c r="C48" s="105"/>
      <c r="D48" s="106"/>
      <c r="E48" s="41">
        <f>D48*C48</f>
        <v>0</v>
      </c>
      <c r="F48" s="5"/>
    </row>
    <row r="49" spans="1:6" s="12" customFormat="1" x14ac:dyDescent="0.2">
      <c r="A49" s="83"/>
      <c r="B49" s="19"/>
      <c r="C49" s="105"/>
      <c r="D49" s="106"/>
      <c r="E49" s="41">
        <f>D49*C49</f>
        <v>0</v>
      </c>
      <c r="F49" s="5"/>
    </row>
    <row r="50" spans="1:6" s="12" customFormat="1" x14ac:dyDescent="0.2">
      <c r="A50" s="83"/>
      <c r="B50" s="19" t="s">
        <v>48</v>
      </c>
      <c r="C50" s="105">
        <v>35</v>
      </c>
      <c r="D50" s="106"/>
      <c r="E50" s="41">
        <f>D50*C50</f>
        <v>0</v>
      </c>
      <c r="F50" s="5"/>
    </row>
    <row r="51" spans="1:6" s="12" customFormat="1" ht="15.75" customHeight="1" x14ac:dyDescent="0.2">
      <c r="A51" s="83"/>
      <c r="B51" s="19"/>
      <c r="C51" s="105"/>
      <c r="D51" s="106"/>
      <c r="E51" s="41">
        <f>D51*C51</f>
        <v>0</v>
      </c>
      <c r="F51" s="5"/>
    </row>
    <row r="52" spans="1:6" s="12" customFormat="1" ht="25.5" x14ac:dyDescent="0.2">
      <c r="A52" s="83" t="s">
        <v>10</v>
      </c>
      <c r="B52" s="19" t="s">
        <v>89</v>
      </c>
      <c r="C52" s="105"/>
      <c r="D52" s="33"/>
      <c r="E52" s="41">
        <f t="shared" ref="E52:E55" si="10">D52*C52</f>
        <v>0</v>
      </c>
      <c r="F52" s="5"/>
    </row>
    <row r="53" spans="1:6" s="12" customFormat="1" x14ac:dyDescent="0.2">
      <c r="A53" s="83"/>
      <c r="B53" s="19"/>
      <c r="C53" s="105"/>
      <c r="D53" s="33"/>
      <c r="E53" s="41">
        <f t="shared" si="10"/>
        <v>0</v>
      </c>
      <c r="F53" s="5"/>
    </row>
    <row r="54" spans="1:6" s="12" customFormat="1" x14ac:dyDescent="0.2">
      <c r="A54" s="83"/>
      <c r="B54" s="19" t="s">
        <v>48</v>
      </c>
      <c r="C54" s="105">
        <v>70</v>
      </c>
      <c r="D54" s="33"/>
      <c r="E54" s="41">
        <f t="shared" si="10"/>
        <v>0</v>
      </c>
      <c r="F54" s="5"/>
    </row>
    <row r="55" spans="1:6" s="12" customFormat="1" x14ac:dyDescent="0.2">
      <c r="A55" s="83"/>
      <c r="B55" s="19"/>
      <c r="C55" s="105"/>
      <c r="D55" s="33"/>
      <c r="E55" s="41">
        <f t="shared" si="10"/>
        <v>0</v>
      </c>
      <c r="F55" s="5"/>
    </row>
    <row r="56" spans="1:6" s="12" customFormat="1" ht="25.5" x14ac:dyDescent="0.2">
      <c r="A56" s="83" t="s">
        <v>10</v>
      </c>
      <c r="B56" s="19" t="s">
        <v>73</v>
      </c>
      <c r="C56" s="105"/>
      <c r="D56" s="33"/>
      <c r="E56" s="41">
        <f t="shared" ref="E56" si="11">D56*C56</f>
        <v>0</v>
      </c>
      <c r="F56" s="5"/>
    </row>
    <row r="57" spans="1:6" s="12" customFormat="1" x14ac:dyDescent="0.2">
      <c r="A57" s="83"/>
      <c r="B57" s="19" t="s">
        <v>72</v>
      </c>
      <c r="C57" s="105"/>
      <c r="D57" s="33"/>
      <c r="E57" s="41">
        <f>SUM(E8:E54)*5%</f>
        <v>0</v>
      </c>
      <c r="F57" s="5"/>
    </row>
    <row r="58" spans="1:6" s="12" customFormat="1" x14ac:dyDescent="0.2">
      <c r="A58" s="83"/>
      <c r="B58" s="19"/>
      <c r="C58" s="105"/>
      <c r="D58" s="33"/>
      <c r="E58" s="55"/>
      <c r="F58" s="5"/>
    </row>
    <row r="59" spans="1:6" s="12" customFormat="1" x14ac:dyDescent="0.2">
      <c r="A59" s="111"/>
      <c r="B59" s="112" t="s">
        <v>30</v>
      </c>
      <c r="C59" s="144"/>
      <c r="D59" s="142"/>
      <c r="E59" s="113">
        <f>SUM(E10:E58)</f>
        <v>0</v>
      </c>
      <c r="F59" s="5"/>
    </row>
    <row r="60" spans="1:6" s="12" customFormat="1" x14ac:dyDescent="0.2">
      <c r="A60" s="83"/>
      <c r="B60" s="25"/>
      <c r="C60" s="105"/>
      <c r="D60" s="106"/>
      <c r="E60" s="41"/>
      <c r="F60" s="5"/>
    </row>
    <row r="61" spans="1:6" s="12" customFormat="1" x14ac:dyDescent="0.2">
      <c r="A61" s="83"/>
      <c r="B61" s="26" t="s">
        <v>31</v>
      </c>
      <c r="C61" s="105"/>
      <c r="D61" s="106"/>
      <c r="E61" s="41"/>
      <c r="F61" s="5"/>
    </row>
    <row r="62" spans="1:6" s="12" customFormat="1" ht="25.5" x14ac:dyDescent="0.2">
      <c r="A62" s="83"/>
      <c r="B62" s="26" t="s">
        <v>32</v>
      </c>
      <c r="C62" s="105"/>
      <c r="D62" s="106"/>
      <c r="E62" s="41"/>
      <c r="F62" s="5"/>
    </row>
    <row r="63" spans="1:6" s="12" customFormat="1" x14ac:dyDescent="0.2">
      <c r="A63" s="83"/>
      <c r="B63" s="114" t="s">
        <v>93</v>
      </c>
      <c r="C63" s="140"/>
      <c r="D63" s="106"/>
      <c r="E63" s="115"/>
      <c r="F63" s="5"/>
    </row>
    <row r="64" spans="1:6" s="12" customFormat="1" ht="25.5" x14ac:dyDescent="0.2">
      <c r="A64" s="83"/>
      <c r="B64" s="114" t="s">
        <v>33</v>
      </c>
      <c r="C64" s="140"/>
      <c r="D64" s="106"/>
      <c r="E64" s="115"/>
      <c r="F64" s="5"/>
    </row>
    <row r="65" spans="1:6" s="12" customFormat="1" ht="25.5" x14ac:dyDescent="0.2">
      <c r="A65" s="83"/>
      <c r="B65" s="114" t="s">
        <v>34</v>
      </c>
      <c r="C65" s="140"/>
      <c r="D65" s="106"/>
      <c r="E65" s="115"/>
      <c r="F65" s="5"/>
    </row>
    <row r="66" spans="1:6" s="12" customFormat="1" x14ac:dyDescent="0.2">
      <c r="A66" s="83"/>
      <c r="B66" s="26" t="s">
        <v>35</v>
      </c>
      <c r="C66" s="140"/>
      <c r="D66" s="106"/>
      <c r="E66" s="115"/>
      <c r="F66" s="5"/>
    </row>
    <row r="67" spans="1:6" s="12" customFormat="1" x14ac:dyDescent="0.2">
      <c r="A67" s="83"/>
      <c r="B67" s="26" t="s">
        <v>36</v>
      </c>
      <c r="C67" s="140"/>
      <c r="D67" s="106"/>
      <c r="E67" s="115"/>
      <c r="F67" s="5"/>
    </row>
    <row r="68" spans="1:6" s="12" customFormat="1" x14ac:dyDescent="0.2">
      <c r="A68" s="83"/>
      <c r="B68" s="25"/>
      <c r="C68" s="140"/>
      <c r="D68" s="106"/>
      <c r="E68" s="115"/>
      <c r="F68" s="5"/>
    </row>
    <row r="69" spans="1:6" s="12" customFormat="1" ht="14.25" customHeight="1" x14ac:dyDescent="0.2">
      <c r="A69" s="86" t="s">
        <v>16</v>
      </c>
      <c r="B69" s="84" t="s">
        <v>62</v>
      </c>
      <c r="C69" s="145"/>
      <c r="D69" s="106"/>
      <c r="E69" s="57">
        <f>C69*D69</f>
        <v>0</v>
      </c>
      <c r="F69" s="5"/>
    </row>
    <row r="70" spans="1:6" s="12" customFormat="1" x14ac:dyDescent="0.2">
      <c r="A70" s="83"/>
      <c r="B70" s="84"/>
      <c r="C70" s="106"/>
      <c r="D70" s="106"/>
      <c r="E70" s="108"/>
      <c r="F70" s="5"/>
    </row>
    <row r="71" spans="1:6" s="12" customFormat="1" ht="51" x14ac:dyDescent="0.2">
      <c r="A71" s="83" t="s">
        <v>21</v>
      </c>
      <c r="B71" s="19" t="s">
        <v>97</v>
      </c>
      <c r="C71" s="106"/>
      <c r="D71" s="33"/>
      <c r="E71" s="41">
        <f t="shared" ref="E71:E74" si="12">D71*C71</f>
        <v>0</v>
      </c>
      <c r="F71" s="5"/>
    </row>
    <row r="72" spans="1:6" s="12" customFormat="1" x14ac:dyDescent="0.2">
      <c r="A72" s="83"/>
      <c r="B72" s="19"/>
      <c r="C72" s="106"/>
      <c r="D72" s="33"/>
      <c r="E72" s="41">
        <f t="shared" si="12"/>
        <v>0</v>
      </c>
      <c r="F72" s="5"/>
    </row>
    <row r="73" spans="1:6" s="12" customFormat="1" ht="14.25" x14ac:dyDescent="0.2">
      <c r="A73" s="83"/>
      <c r="B73" s="19" t="s">
        <v>76</v>
      </c>
      <c r="C73" s="106">
        <v>75</v>
      </c>
      <c r="D73" s="33"/>
      <c r="E73" s="41">
        <f t="shared" si="12"/>
        <v>0</v>
      </c>
      <c r="F73" s="5"/>
    </row>
    <row r="74" spans="1:6" s="12" customFormat="1" x14ac:dyDescent="0.2">
      <c r="A74" s="83"/>
      <c r="B74" s="19"/>
      <c r="C74" s="106"/>
      <c r="D74" s="33"/>
      <c r="E74" s="41">
        <f t="shared" si="12"/>
        <v>0</v>
      </c>
      <c r="F74" s="5"/>
    </row>
    <row r="75" spans="1:6" s="12" customFormat="1" ht="38.25" x14ac:dyDescent="0.2">
      <c r="A75" s="83" t="s">
        <v>22</v>
      </c>
      <c r="B75" s="19" t="s">
        <v>2</v>
      </c>
      <c r="C75" s="106"/>
      <c r="D75" s="106"/>
      <c r="E75" s="41">
        <f t="shared" ref="E75:E83" si="13">D75*C75</f>
        <v>0</v>
      </c>
      <c r="F75" s="5"/>
    </row>
    <row r="76" spans="1:6" s="12" customFormat="1" x14ac:dyDescent="0.2">
      <c r="A76" s="83"/>
      <c r="B76" s="19"/>
      <c r="C76" s="106"/>
      <c r="D76" s="106"/>
      <c r="E76" s="41">
        <f t="shared" si="13"/>
        <v>0</v>
      </c>
      <c r="F76" s="5"/>
    </row>
    <row r="77" spans="1:6" s="12" customFormat="1" ht="14.25" x14ac:dyDescent="0.2">
      <c r="A77" s="83"/>
      <c r="B77" s="19" t="s">
        <v>76</v>
      </c>
      <c r="C77" s="106">
        <v>25</v>
      </c>
      <c r="D77" s="106"/>
      <c r="E77" s="41">
        <f t="shared" si="13"/>
        <v>0</v>
      </c>
      <c r="F77" s="5"/>
    </row>
    <row r="78" spans="1:6" s="12" customFormat="1" x14ac:dyDescent="0.2">
      <c r="A78" s="83"/>
      <c r="B78" s="19"/>
      <c r="C78" s="106"/>
      <c r="D78" s="106"/>
      <c r="E78" s="41">
        <f t="shared" si="13"/>
        <v>0</v>
      </c>
      <c r="F78" s="5"/>
    </row>
    <row r="79" spans="1:6" s="12" customFormat="1" ht="25.5" x14ac:dyDescent="0.2">
      <c r="A79" s="83" t="s">
        <v>23</v>
      </c>
      <c r="B79" s="148" t="s">
        <v>120</v>
      </c>
      <c r="C79" s="106"/>
      <c r="D79" s="106"/>
      <c r="E79" s="41">
        <f t="shared" ref="E79:E82" si="14">D79*C79</f>
        <v>0</v>
      </c>
      <c r="F79" s="5"/>
    </row>
    <row r="80" spans="1:6" s="12" customFormat="1" x14ac:dyDescent="0.2">
      <c r="A80" s="83"/>
      <c r="B80" s="19"/>
      <c r="C80" s="106"/>
      <c r="D80" s="106"/>
      <c r="E80" s="41">
        <f t="shared" si="14"/>
        <v>0</v>
      </c>
      <c r="F80" s="5"/>
    </row>
    <row r="81" spans="1:7" s="12" customFormat="1" ht="14.25" x14ac:dyDescent="0.2">
      <c r="A81" s="83"/>
      <c r="B81" s="19" t="s">
        <v>76</v>
      </c>
      <c r="C81" s="106">
        <v>302</v>
      </c>
      <c r="D81" s="106"/>
      <c r="E81" s="41">
        <f t="shared" si="14"/>
        <v>0</v>
      </c>
      <c r="F81" s="5"/>
    </row>
    <row r="82" spans="1:7" s="12" customFormat="1" x14ac:dyDescent="0.2">
      <c r="A82" s="83"/>
      <c r="B82" s="19"/>
      <c r="C82" s="106"/>
      <c r="D82" s="106"/>
      <c r="E82" s="41">
        <f t="shared" si="14"/>
        <v>0</v>
      </c>
      <c r="F82" s="5"/>
    </row>
    <row r="83" spans="1:7" s="12" customFormat="1" ht="25.5" x14ac:dyDescent="0.2">
      <c r="A83" s="83" t="s">
        <v>24</v>
      </c>
      <c r="B83" s="19" t="s">
        <v>4</v>
      </c>
      <c r="C83" s="105"/>
      <c r="D83" s="33"/>
      <c r="E83" s="41">
        <f t="shared" si="13"/>
        <v>0</v>
      </c>
      <c r="F83" s="5"/>
    </row>
    <row r="84" spans="1:7" s="12" customFormat="1" x14ac:dyDescent="0.2">
      <c r="A84" s="83"/>
      <c r="B84" s="19" t="s">
        <v>72</v>
      </c>
      <c r="C84" s="105"/>
      <c r="D84" s="33"/>
      <c r="E84" s="41">
        <f>SUM(E70:E83)*5%</f>
        <v>0</v>
      </c>
      <c r="F84" s="5"/>
    </row>
    <row r="85" spans="1:7" s="12" customFormat="1" x14ac:dyDescent="0.2">
      <c r="A85" s="83"/>
      <c r="B85" s="19"/>
      <c r="C85" s="106"/>
      <c r="D85" s="106">
        <v>0</v>
      </c>
      <c r="E85" s="57">
        <f>C85*D85</f>
        <v>0</v>
      </c>
      <c r="F85" s="5"/>
    </row>
    <row r="86" spans="1:7" s="12" customFormat="1" x14ac:dyDescent="0.2">
      <c r="A86" s="111"/>
      <c r="B86" s="116" t="s">
        <v>45</v>
      </c>
      <c r="C86" s="139"/>
      <c r="D86" s="142">
        <v>0</v>
      </c>
      <c r="E86" s="117">
        <f>SUM(E73:E84)</f>
        <v>0</v>
      </c>
      <c r="F86" s="5"/>
    </row>
    <row r="87" spans="1:7" s="12" customFormat="1" x14ac:dyDescent="0.2">
      <c r="A87" s="83"/>
      <c r="B87" s="19"/>
      <c r="C87" s="106"/>
      <c r="D87" s="106">
        <v>0</v>
      </c>
      <c r="E87" s="108"/>
      <c r="F87" s="5"/>
    </row>
    <row r="88" spans="1:7" s="12" customFormat="1" x14ac:dyDescent="0.2">
      <c r="A88" s="86"/>
      <c r="B88" s="84" t="s">
        <v>40</v>
      </c>
      <c r="C88" s="145"/>
      <c r="D88" s="106">
        <v>0</v>
      </c>
      <c r="E88" s="108"/>
      <c r="F88" s="5"/>
    </row>
    <row r="89" spans="1:7" s="12" customFormat="1" x14ac:dyDescent="0.2">
      <c r="A89" s="86" t="s">
        <v>49</v>
      </c>
      <c r="B89" s="84" t="s">
        <v>38</v>
      </c>
      <c r="C89" s="145"/>
      <c r="D89" s="106">
        <v>0</v>
      </c>
      <c r="E89" s="108"/>
      <c r="F89" s="5"/>
    </row>
    <row r="90" spans="1:7" s="12" customFormat="1" ht="25.5" x14ac:dyDescent="0.2">
      <c r="A90" s="86" t="s">
        <v>49</v>
      </c>
      <c r="B90" s="84" t="s">
        <v>39</v>
      </c>
      <c r="C90" s="145"/>
      <c r="D90" s="106">
        <v>0</v>
      </c>
      <c r="E90" s="108"/>
      <c r="F90" s="5"/>
    </row>
    <row r="91" spans="1:7" s="12" customFormat="1" x14ac:dyDescent="0.2">
      <c r="A91" s="14"/>
      <c r="B91" s="16"/>
      <c r="C91" s="129"/>
      <c r="D91" s="129">
        <v>0</v>
      </c>
      <c r="E91" s="85"/>
      <c r="F91" s="5"/>
    </row>
    <row r="92" spans="1:7" s="12" customFormat="1" x14ac:dyDescent="0.2">
      <c r="A92" s="14"/>
      <c r="B92" s="16"/>
      <c r="C92" s="129"/>
      <c r="D92" s="129"/>
      <c r="E92" s="85"/>
      <c r="F92" s="5"/>
    </row>
    <row r="93" spans="1:7" s="12" customFormat="1" x14ac:dyDescent="0.2">
      <c r="A93" s="14"/>
      <c r="B93" s="16"/>
      <c r="C93" s="129"/>
      <c r="D93" s="129"/>
      <c r="E93" s="85"/>
      <c r="F93" s="5"/>
    </row>
    <row r="94" spans="1:7" s="12" customFormat="1" x14ac:dyDescent="0.2">
      <c r="A94" s="14"/>
      <c r="B94" s="16"/>
      <c r="C94" s="129"/>
      <c r="D94" s="129"/>
      <c r="E94" s="85"/>
      <c r="F94" s="5"/>
    </row>
    <row r="95" spans="1:7" s="9" customFormat="1" x14ac:dyDescent="0.2">
      <c r="A95" s="14"/>
      <c r="B95" s="16"/>
      <c r="C95" s="129"/>
      <c r="D95" s="129"/>
      <c r="E95" s="85"/>
      <c r="F95" s="5"/>
      <c r="G95" s="13"/>
    </row>
    <row r="96" spans="1:7" s="9" customFormat="1" x14ac:dyDescent="0.2">
      <c r="A96" s="14"/>
      <c r="B96" s="16"/>
      <c r="C96" s="129"/>
      <c r="D96" s="129"/>
      <c r="E96" s="85"/>
      <c r="F96" s="5"/>
      <c r="G96" s="13"/>
    </row>
    <row r="97" spans="1:7" s="9" customFormat="1" x14ac:dyDescent="0.2">
      <c r="A97" s="14"/>
      <c r="B97" s="16"/>
      <c r="C97" s="129"/>
      <c r="D97" s="129"/>
      <c r="E97" s="85"/>
      <c r="F97" s="5"/>
      <c r="G97" s="13"/>
    </row>
    <row r="98" spans="1:7" s="9" customFormat="1" x14ac:dyDescent="0.2">
      <c r="A98" s="14"/>
      <c r="B98" s="16"/>
      <c r="C98" s="129"/>
      <c r="D98" s="129"/>
      <c r="E98" s="85"/>
      <c r="F98" s="5"/>
      <c r="G98" s="13"/>
    </row>
    <row r="99" spans="1:7" s="9" customFormat="1" x14ac:dyDescent="0.2">
      <c r="A99" s="14"/>
      <c r="B99" s="16"/>
      <c r="C99" s="129"/>
      <c r="D99" s="129"/>
      <c r="E99" s="85"/>
      <c r="F99" s="5"/>
      <c r="G99" s="13"/>
    </row>
    <row r="100" spans="1:7" s="9" customFormat="1" x14ac:dyDescent="0.2">
      <c r="A100" s="14"/>
      <c r="B100" s="16"/>
      <c r="C100" s="129"/>
      <c r="D100" s="129"/>
      <c r="E100" s="85"/>
      <c r="F100" s="5"/>
      <c r="G100" s="13"/>
    </row>
    <row r="101" spans="1:7" s="9" customFormat="1" x14ac:dyDescent="0.2">
      <c r="A101" s="14"/>
      <c r="B101" s="16"/>
      <c r="C101" s="129"/>
      <c r="D101" s="129"/>
      <c r="E101" s="85"/>
      <c r="F101" s="5"/>
      <c r="G101" s="13"/>
    </row>
    <row r="102" spans="1:7" s="9" customFormat="1" x14ac:dyDescent="0.2">
      <c r="A102" s="14"/>
      <c r="B102" s="16"/>
      <c r="C102" s="129"/>
      <c r="D102" s="129"/>
      <c r="E102" s="85"/>
      <c r="F102" s="5"/>
      <c r="G102" s="13"/>
    </row>
    <row r="103" spans="1:7" s="9" customFormat="1" x14ac:dyDescent="0.2">
      <c r="A103" s="14"/>
      <c r="B103" s="16"/>
      <c r="C103" s="129"/>
      <c r="D103" s="129"/>
      <c r="E103" s="85"/>
      <c r="F103" s="5"/>
      <c r="G103" s="13"/>
    </row>
    <row r="104" spans="1:7" s="9" customFormat="1" x14ac:dyDescent="0.2">
      <c r="A104" s="14"/>
      <c r="B104" s="16"/>
      <c r="C104" s="129"/>
      <c r="D104" s="129"/>
      <c r="E104" s="85"/>
      <c r="F104" s="5"/>
      <c r="G104" s="13"/>
    </row>
    <row r="105" spans="1:7" s="9" customFormat="1" x14ac:dyDescent="0.2">
      <c r="A105" s="14"/>
      <c r="B105" s="16"/>
      <c r="C105" s="129"/>
      <c r="D105" s="129"/>
      <c r="E105" s="85"/>
      <c r="F105" s="5"/>
      <c r="G105" s="13"/>
    </row>
    <row r="106" spans="1:7" x14ac:dyDescent="0.2">
      <c r="F106" s="5"/>
    </row>
    <row r="107" spans="1:7" x14ac:dyDescent="0.2">
      <c r="F107" s="5"/>
    </row>
    <row r="108" spans="1:7" x14ac:dyDescent="0.2">
      <c r="F108" s="5"/>
    </row>
    <row r="109" spans="1:7" x14ac:dyDescent="0.2">
      <c r="F109" s="5"/>
    </row>
    <row r="110" spans="1:7" x14ac:dyDescent="0.2">
      <c r="F110" s="5"/>
    </row>
    <row r="111" spans="1:7" x14ac:dyDescent="0.2">
      <c r="F111" s="5"/>
    </row>
    <row r="112" spans="1:7" x14ac:dyDescent="0.2">
      <c r="F112" s="5"/>
    </row>
    <row r="113" spans="1:6" x14ac:dyDescent="0.2">
      <c r="F113" s="5"/>
    </row>
    <row r="114" spans="1:6" x14ac:dyDescent="0.2">
      <c r="F114" s="5"/>
    </row>
    <row r="115" spans="1:6" x14ac:dyDescent="0.2">
      <c r="A115" s="14" t="s">
        <v>55</v>
      </c>
      <c r="F115" s="5"/>
    </row>
    <row r="116" spans="1:6" s="8" customFormat="1" x14ac:dyDescent="0.2">
      <c r="A116" s="14"/>
      <c r="B116" s="16"/>
      <c r="C116" s="129"/>
      <c r="D116" s="129"/>
      <c r="E116" s="85"/>
      <c r="F116" s="5"/>
    </row>
    <row r="117" spans="1:6" s="8" customFormat="1" x14ac:dyDescent="0.2">
      <c r="A117" s="14"/>
      <c r="B117" s="16"/>
      <c r="C117" s="129"/>
      <c r="D117" s="129"/>
      <c r="E117" s="85"/>
      <c r="F117" s="5"/>
    </row>
    <row r="118" spans="1:6" s="8" customFormat="1" x14ac:dyDescent="0.2">
      <c r="A118" s="14"/>
      <c r="B118" s="16"/>
      <c r="C118" s="129"/>
      <c r="D118" s="129"/>
      <c r="E118" s="85"/>
      <c r="F118" s="5"/>
    </row>
    <row r="119" spans="1:6" s="8" customFormat="1" x14ac:dyDescent="0.2">
      <c r="A119" s="14"/>
      <c r="B119" s="16"/>
      <c r="C119" s="129"/>
      <c r="D119" s="129"/>
      <c r="E119" s="85"/>
      <c r="F119" s="5"/>
    </row>
    <row r="120" spans="1:6" s="12" customFormat="1" x14ac:dyDescent="0.2">
      <c r="A120" s="14"/>
      <c r="B120" s="16"/>
      <c r="C120" s="129"/>
      <c r="D120" s="129"/>
      <c r="E120" s="85"/>
      <c r="F120" s="5"/>
    </row>
    <row r="121" spans="1:6" s="12" customFormat="1" x14ac:dyDescent="0.2">
      <c r="A121" s="14"/>
      <c r="B121" s="16"/>
      <c r="C121" s="129"/>
      <c r="D121" s="129"/>
      <c r="E121" s="85"/>
      <c r="F121" s="5"/>
    </row>
    <row r="122" spans="1:6" s="12" customFormat="1" x14ac:dyDescent="0.2">
      <c r="A122" s="14"/>
      <c r="B122" s="16"/>
      <c r="C122" s="129"/>
      <c r="D122" s="129"/>
      <c r="E122" s="85"/>
      <c r="F122" s="5"/>
    </row>
    <row r="123" spans="1:6" s="12" customFormat="1" x14ac:dyDescent="0.2">
      <c r="A123" s="14"/>
      <c r="B123" s="16"/>
      <c r="C123" s="129"/>
      <c r="D123" s="129"/>
      <c r="E123" s="85"/>
      <c r="F123" s="5"/>
    </row>
    <row r="124" spans="1:6" s="12" customFormat="1" x14ac:dyDescent="0.2">
      <c r="A124" s="14"/>
      <c r="B124" s="16"/>
      <c r="C124" s="129"/>
      <c r="D124" s="129"/>
      <c r="E124" s="85"/>
      <c r="F124" s="5"/>
    </row>
    <row r="125" spans="1:6" s="12" customFormat="1" x14ac:dyDescent="0.2">
      <c r="A125" s="14"/>
      <c r="B125" s="16"/>
      <c r="C125" s="129"/>
      <c r="D125" s="129"/>
      <c r="E125" s="85"/>
      <c r="F125" s="5"/>
    </row>
    <row r="126" spans="1:6" s="12" customFormat="1" x14ac:dyDescent="0.2">
      <c r="A126" s="14"/>
      <c r="B126" s="16"/>
      <c r="C126" s="129"/>
      <c r="D126" s="129"/>
      <c r="E126" s="85"/>
      <c r="F126" s="5"/>
    </row>
    <row r="127" spans="1:6" s="12" customFormat="1" x14ac:dyDescent="0.2">
      <c r="A127" s="14"/>
      <c r="B127" s="16"/>
      <c r="C127" s="129"/>
      <c r="D127" s="129"/>
      <c r="E127" s="85"/>
      <c r="F127" s="5"/>
    </row>
    <row r="128" spans="1:6" s="12" customFormat="1" x14ac:dyDescent="0.2">
      <c r="A128" s="14"/>
      <c r="B128" s="16"/>
      <c r="C128" s="129"/>
      <c r="D128" s="129"/>
      <c r="E128" s="85"/>
      <c r="F128" s="5"/>
    </row>
    <row r="129" spans="1:6" s="12" customFormat="1" x14ac:dyDescent="0.2">
      <c r="A129" s="14"/>
      <c r="B129" s="16"/>
      <c r="C129" s="129"/>
      <c r="D129" s="129"/>
      <c r="E129" s="85"/>
      <c r="F129" s="5"/>
    </row>
    <row r="130" spans="1:6" s="12" customFormat="1" x14ac:dyDescent="0.2">
      <c r="A130" s="14"/>
      <c r="B130" s="16"/>
      <c r="C130" s="129"/>
      <c r="D130" s="129"/>
      <c r="E130" s="85"/>
      <c r="F130" s="5"/>
    </row>
    <row r="131" spans="1:6" s="12" customFormat="1" x14ac:dyDescent="0.2">
      <c r="A131" s="14"/>
      <c r="B131" s="16"/>
      <c r="C131" s="129"/>
      <c r="D131" s="129"/>
      <c r="E131" s="85"/>
      <c r="F131" s="5"/>
    </row>
    <row r="132" spans="1:6" s="12" customFormat="1" x14ac:dyDescent="0.2">
      <c r="A132" s="14"/>
      <c r="B132" s="16"/>
      <c r="C132" s="129"/>
      <c r="D132" s="129"/>
      <c r="E132" s="85"/>
      <c r="F132" s="5"/>
    </row>
    <row r="133" spans="1:6" s="12" customFormat="1" x14ac:dyDescent="0.2">
      <c r="A133" s="14"/>
      <c r="B133" s="16"/>
      <c r="C133" s="129"/>
      <c r="D133" s="129"/>
      <c r="E133" s="85"/>
      <c r="F133" s="5"/>
    </row>
    <row r="134" spans="1:6" s="12" customFormat="1" x14ac:dyDescent="0.2">
      <c r="A134" s="14"/>
      <c r="B134" s="16"/>
      <c r="C134" s="129"/>
      <c r="D134" s="129"/>
      <c r="E134" s="85"/>
      <c r="F134" s="5"/>
    </row>
    <row r="135" spans="1:6" s="12" customFormat="1" x14ac:dyDescent="0.2">
      <c r="A135" s="14"/>
      <c r="B135" s="16"/>
      <c r="C135" s="129"/>
      <c r="D135" s="129"/>
      <c r="E135" s="85"/>
      <c r="F135" s="5"/>
    </row>
    <row r="136" spans="1:6" s="12" customFormat="1" x14ac:dyDescent="0.2">
      <c r="A136" s="14"/>
      <c r="B136" s="16"/>
      <c r="C136" s="129"/>
      <c r="D136" s="129"/>
      <c r="E136" s="85"/>
      <c r="F136" s="5"/>
    </row>
    <row r="137" spans="1:6" s="12" customFormat="1" x14ac:dyDescent="0.2">
      <c r="A137" s="14"/>
      <c r="B137" s="16"/>
      <c r="C137" s="129"/>
      <c r="D137" s="129"/>
      <c r="E137" s="85"/>
      <c r="F137" s="5"/>
    </row>
    <row r="138" spans="1:6" s="12" customFormat="1" x14ac:dyDescent="0.2">
      <c r="A138" s="14"/>
      <c r="B138" s="16"/>
      <c r="C138" s="129"/>
      <c r="D138" s="129"/>
      <c r="E138" s="85"/>
      <c r="F138" s="5"/>
    </row>
    <row r="139" spans="1:6" s="12" customFormat="1" x14ac:dyDescent="0.2">
      <c r="A139" s="14"/>
      <c r="B139" s="16"/>
      <c r="C139" s="129"/>
      <c r="D139" s="129"/>
      <c r="E139" s="85"/>
      <c r="F139" s="5"/>
    </row>
    <row r="140" spans="1:6" x14ac:dyDescent="0.2">
      <c r="F140" s="5"/>
    </row>
    <row r="141" spans="1:6" s="9" customFormat="1" x14ac:dyDescent="0.2">
      <c r="A141" s="14"/>
      <c r="B141" s="16"/>
      <c r="C141" s="129"/>
      <c r="D141" s="129"/>
      <c r="E141" s="85"/>
      <c r="F141" s="5"/>
    </row>
    <row r="142" spans="1:6" s="9" customFormat="1" x14ac:dyDescent="0.2">
      <c r="A142" s="14"/>
      <c r="B142" s="16"/>
      <c r="C142" s="129"/>
      <c r="D142" s="129"/>
      <c r="E142" s="85"/>
      <c r="F142" s="5"/>
    </row>
    <row r="143" spans="1:6" s="9" customFormat="1" x14ac:dyDescent="0.2">
      <c r="A143" s="14"/>
      <c r="B143" s="16"/>
      <c r="C143" s="129"/>
      <c r="D143" s="129"/>
      <c r="E143" s="85"/>
      <c r="F143" s="5"/>
    </row>
    <row r="144" spans="1:6" s="9" customFormat="1" x14ac:dyDescent="0.2">
      <c r="A144" s="14"/>
      <c r="B144" s="16"/>
      <c r="C144" s="129"/>
      <c r="D144" s="129"/>
      <c r="E144" s="85"/>
      <c r="F144" s="5"/>
    </row>
    <row r="145" spans="1:6" s="9" customFormat="1" x14ac:dyDescent="0.2">
      <c r="A145" s="14"/>
      <c r="B145" s="16"/>
      <c r="C145" s="129"/>
      <c r="D145" s="129"/>
      <c r="E145" s="85"/>
      <c r="F145" s="5"/>
    </row>
    <row r="146" spans="1:6" s="9" customFormat="1" x14ac:dyDescent="0.2">
      <c r="A146" s="14"/>
      <c r="B146" s="16"/>
      <c r="C146" s="129"/>
      <c r="D146" s="129"/>
      <c r="E146" s="85"/>
      <c r="F146" s="5"/>
    </row>
    <row r="147" spans="1:6" x14ac:dyDescent="0.2">
      <c r="F147" s="5"/>
    </row>
    <row r="148" spans="1:6" s="9" customFormat="1" x14ac:dyDescent="0.2">
      <c r="A148" s="14"/>
      <c r="B148" s="16"/>
      <c r="C148" s="129"/>
      <c r="D148" s="129"/>
      <c r="E148" s="85"/>
      <c r="F148" s="5"/>
    </row>
    <row r="149" spans="1:6" s="9" customFormat="1" x14ac:dyDescent="0.2">
      <c r="A149" s="14"/>
      <c r="B149" s="16"/>
      <c r="C149" s="129"/>
      <c r="D149" s="129"/>
      <c r="E149" s="85"/>
      <c r="F149" s="7"/>
    </row>
    <row r="150" spans="1:6" s="9" customFormat="1" x14ac:dyDescent="0.2">
      <c r="A150" s="14"/>
      <c r="B150" s="16"/>
      <c r="C150" s="129"/>
      <c r="D150" s="129"/>
      <c r="E150" s="85"/>
      <c r="F150" s="5"/>
    </row>
    <row r="151" spans="1:6" s="9" customFormat="1" x14ac:dyDescent="0.2">
      <c r="A151" s="14"/>
      <c r="B151" s="16"/>
      <c r="C151" s="129"/>
      <c r="D151" s="129"/>
      <c r="E151" s="85"/>
      <c r="F151" s="5"/>
    </row>
    <row r="152" spans="1:6" s="8" customFormat="1" x14ac:dyDescent="0.2">
      <c r="A152" s="14"/>
      <c r="B152" s="16"/>
      <c r="C152" s="129"/>
      <c r="D152" s="129"/>
      <c r="E152" s="85"/>
      <c r="F152" s="5"/>
    </row>
    <row r="153" spans="1:6" s="8" customFormat="1" x14ac:dyDescent="0.2">
      <c r="A153" s="14"/>
      <c r="B153" s="16"/>
      <c r="C153" s="129"/>
      <c r="D153" s="129"/>
      <c r="E153" s="85"/>
      <c r="F153" s="5"/>
    </row>
    <row r="154" spans="1:6" s="8" customFormat="1" x14ac:dyDescent="0.2">
      <c r="A154" s="14"/>
      <c r="B154" s="16"/>
      <c r="C154" s="129"/>
      <c r="D154" s="129"/>
      <c r="E154" s="85"/>
      <c r="F154" s="5"/>
    </row>
    <row r="155" spans="1:6" x14ac:dyDescent="0.2">
      <c r="F155" s="5"/>
    </row>
    <row r="156" spans="1:6" x14ac:dyDescent="0.2">
      <c r="F156" s="5"/>
    </row>
    <row r="157" spans="1:6" x14ac:dyDescent="0.2">
      <c r="F157" s="5"/>
    </row>
    <row r="158" spans="1:6" x14ac:dyDescent="0.2">
      <c r="F158" s="5"/>
    </row>
    <row r="159" spans="1:6" x14ac:dyDescent="0.2">
      <c r="F159" s="5"/>
    </row>
    <row r="160" spans="1:6" x14ac:dyDescent="0.2">
      <c r="F160" s="5"/>
    </row>
    <row r="161" spans="1:6" x14ac:dyDescent="0.2">
      <c r="F161" s="5"/>
    </row>
    <row r="162" spans="1:6" x14ac:dyDescent="0.2">
      <c r="F162" s="5"/>
    </row>
    <row r="163" spans="1:6" x14ac:dyDescent="0.2">
      <c r="F163" s="5"/>
    </row>
    <row r="164" spans="1:6" x14ac:dyDescent="0.2">
      <c r="F164" s="5"/>
    </row>
    <row r="165" spans="1:6" x14ac:dyDescent="0.2">
      <c r="F165" s="5"/>
    </row>
    <row r="166" spans="1:6" s="12" customFormat="1" x14ac:dyDescent="0.2">
      <c r="A166" s="14"/>
      <c r="B166" s="16"/>
      <c r="C166" s="129"/>
      <c r="D166" s="129"/>
      <c r="E166" s="85"/>
      <c r="F166" s="5"/>
    </row>
    <row r="167" spans="1:6" s="12" customFormat="1" x14ac:dyDescent="0.2">
      <c r="A167" s="14"/>
      <c r="B167" s="16"/>
      <c r="C167" s="129"/>
      <c r="D167" s="129"/>
      <c r="E167" s="85"/>
      <c r="F167" s="5"/>
    </row>
    <row r="168" spans="1:6" s="12" customFormat="1" x14ac:dyDescent="0.2">
      <c r="A168" s="14"/>
      <c r="B168" s="16"/>
      <c r="C168" s="129"/>
      <c r="D168" s="129"/>
      <c r="E168" s="85"/>
      <c r="F168" s="5"/>
    </row>
    <row r="169" spans="1:6" x14ac:dyDescent="0.2">
      <c r="F169" s="5"/>
    </row>
    <row r="170" spans="1:6" s="12" customFormat="1" x14ac:dyDescent="0.2">
      <c r="A170" s="14"/>
      <c r="B170" s="16"/>
      <c r="C170" s="129"/>
      <c r="D170" s="129"/>
      <c r="E170" s="85"/>
      <c r="F170" s="5"/>
    </row>
    <row r="171" spans="1:6" s="12" customFormat="1" x14ac:dyDescent="0.2">
      <c r="A171" s="14"/>
      <c r="B171" s="16"/>
      <c r="C171" s="129"/>
      <c r="D171" s="129"/>
      <c r="E171" s="85"/>
      <c r="F171" s="5"/>
    </row>
    <row r="172" spans="1:6" s="12" customFormat="1" x14ac:dyDescent="0.2">
      <c r="A172" s="14"/>
      <c r="B172" s="16"/>
      <c r="C172" s="129"/>
      <c r="D172" s="129"/>
      <c r="E172" s="85"/>
      <c r="F172" s="5"/>
    </row>
    <row r="173" spans="1:6" x14ac:dyDescent="0.2">
      <c r="F173" s="5"/>
    </row>
    <row r="174" spans="1:6" x14ac:dyDescent="0.2">
      <c r="F174" s="5"/>
    </row>
    <row r="175" spans="1:6" x14ac:dyDescent="0.2">
      <c r="F175" s="5"/>
    </row>
    <row r="176" spans="1:6" x14ac:dyDescent="0.2">
      <c r="F176" s="5"/>
    </row>
    <row r="177" spans="6:6" x14ac:dyDescent="0.2">
      <c r="F177" s="5"/>
    </row>
    <row r="178" spans="6:6" x14ac:dyDescent="0.2">
      <c r="F178" s="5"/>
    </row>
    <row r="179" spans="6:6" x14ac:dyDescent="0.2">
      <c r="F179" s="5"/>
    </row>
    <row r="180" spans="6:6" x14ac:dyDescent="0.2">
      <c r="F180" s="5"/>
    </row>
    <row r="181" spans="6:6" x14ac:dyDescent="0.2">
      <c r="F181" s="5"/>
    </row>
  </sheetData>
  <sheetProtection selectLockedCells="1"/>
  <phoneticPr fontId="3" type="noConversion"/>
  <conditionalFormatting sqref="D8 E1:E8 E32 E37:E40 E75:E78 E48:E57 E59:E70 E83:E65426">
    <cfRule type="cellIs" dxfId="26" priority="34" stopIfTrue="1" operator="equal">
      <formula>0</formula>
    </cfRule>
  </conditionalFormatting>
  <conditionalFormatting sqref="E9:E12">
    <cfRule type="cellIs" dxfId="25" priority="30" stopIfTrue="1" operator="equal">
      <formula>0</formula>
    </cfRule>
  </conditionalFormatting>
  <conditionalFormatting sqref="E17:E20">
    <cfRule type="cellIs" dxfId="24" priority="29" stopIfTrue="1" operator="equal">
      <formula>0</formula>
    </cfRule>
  </conditionalFormatting>
  <conditionalFormatting sqref="E33:E36">
    <cfRule type="cellIs" dxfId="23" priority="28" stopIfTrue="1" operator="equal">
      <formula>0</formula>
    </cfRule>
  </conditionalFormatting>
  <conditionalFormatting sqref="E41:E42">
    <cfRule type="cellIs" dxfId="22" priority="27" stopIfTrue="1" operator="equal">
      <formula>0</formula>
    </cfRule>
  </conditionalFormatting>
  <conditionalFormatting sqref="E44:E47">
    <cfRule type="cellIs" dxfId="21" priority="26" stopIfTrue="1" operator="equal">
      <formula>0</formula>
    </cfRule>
  </conditionalFormatting>
  <conditionalFormatting sqref="E13:E16">
    <cfRule type="cellIs" dxfId="20" priority="13" stopIfTrue="1" operator="equal">
      <formula>0</formula>
    </cfRule>
  </conditionalFormatting>
  <conditionalFormatting sqref="E71:E74">
    <cfRule type="cellIs" dxfId="19" priority="12" stopIfTrue="1" operator="equal">
      <formula>0</formula>
    </cfRule>
  </conditionalFormatting>
  <conditionalFormatting sqref="E21:E25">
    <cfRule type="cellIs" dxfId="18" priority="11" stopIfTrue="1" operator="equal">
      <formula>0</formula>
    </cfRule>
  </conditionalFormatting>
  <conditionalFormatting sqref="E26:E28">
    <cfRule type="cellIs" dxfId="17" priority="10" stopIfTrue="1" operator="equal">
      <formula>0</formula>
    </cfRule>
  </conditionalFormatting>
  <conditionalFormatting sqref="E29:E31">
    <cfRule type="cellIs" dxfId="16" priority="9" stopIfTrue="1" operator="equal">
      <formula>0</formula>
    </cfRule>
  </conditionalFormatting>
  <conditionalFormatting sqref="E79:E82">
    <cfRule type="cellIs" dxfId="15" priority="7" stopIfTrue="1" operator="equal">
      <formula>0</formula>
    </cfRule>
  </conditionalFormatting>
  <conditionalFormatting sqref="E43">
    <cfRule type="cellIs" dxfId="14" priority="1" stopIfTrue="1" operator="equal">
      <formula>0</formula>
    </cfRule>
  </conditionalFormatting>
  <pageMargins left="0.98425196850393704" right="0.55118110236220474" top="0.98425196850393704" bottom="0.98425196850393704" header="0.39370078740157483" footer="0.39370078740157483"/>
  <pageSetup paperSize="9" scale="83" orientation="portrait" useFirstPageNumber="1" r:id="rId1"/>
  <headerFooter alignWithMargins="0">
    <oddHeader>&amp;CSANACIJA  OBJEKTA CIRKOVCE 48
&amp;R&amp;A</oddHeader>
    <oddFooter>&amp;CObjekt:CIRKOVCE 48   / &amp;P</oddFooter>
  </headerFooter>
  <rowBreaks count="2" manualBreakCount="2">
    <brk id="42" max="4" man="1"/>
    <brk id="1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2"/>
  <sheetViews>
    <sheetView showZeros="0" view="pageLayout" zoomScaleNormal="100" zoomScaleSheetLayoutView="100" workbookViewId="0">
      <selection activeCell="E195" sqref="E195"/>
    </sheetView>
  </sheetViews>
  <sheetFormatPr defaultRowHeight="12.75" x14ac:dyDescent="0.2"/>
  <cols>
    <col min="1" max="1" width="3.42578125" style="14" customWidth="1"/>
    <col min="2" max="2" width="53.7109375" style="16" customWidth="1"/>
    <col min="3" max="3" width="7.5703125" style="129" bestFit="1" customWidth="1"/>
    <col min="4" max="4" width="8.140625" style="153" bestFit="1" customWidth="1"/>
    <col min="5" max="5" width="16" style="85" customWidth="1"/>
    <col min="6" max="6" width="17.140625" style="11" customWidth="1"/>
    <col min="7" max="16384" width="9.140625" style="6"/>
  </cols>
  <sheetData>
    <row r="2" spans="1:4" x14ac:dyDescent="0.2">
      <c r="A2" s="83"/>
      <c r="B2" s="15"/>
    </row>
    <row r="4" spans="1:4" x14ac:dyDescent="0.2">
      <c r="A4" s="83"/>
      <c r="B4" s="15"/>
    </row>
    <row r="5" spans="1:4" x14ac:dyDescent="0.2">
      <c r="A5" s="83"/>
      <c r="B5" s="15"/>
    </row>
    <row r="7" spans="1:4" x14ac:dyDescent="0.2">
      <c r="A7" s="83"/>
      <c r="B7" s="15" t="s">
        <v>47</v>
      </c>
      <c r="D7" s="154"/>
    </row>
    <row r="8" spans="1:4" x14ac:dyDescent="0.2">
      <c r="A8" s="83"/>
      <c r="B8" s="15" t="s">
        <v>20</v>
      </c>
      <c r="D8" s="154"/>
    </row>
    <row r="9" spans="1:4" x14ac:dyDescent="0.2">
      <c r="A9" s="83"/>
      <c r="B9" s="15"/>
      <c r="D9" s="154"/>
    </row>
    <row r="10" spans="1:4" x14ac:dyDescent="0.2">
      <c r="A10" s="83"/>
      <c r="B10" s="15"/>
      <c r="D10" s="154"/>
    </row>
    <row r="11" spans="1:4" x14ac:dyDescent="0.2">
      <c r="A11" s="83"/>
      <c r="B11" s="15"/>
    </row>
    <row r="12" spans="1:4" ht="25.5" x14ac:dyDescent="0.2">
      <c r="A12" s="83"/>
      <c r="B12" s="15" t="s">
        <v>54</v>
      </c>
      <c r="D12" s="154"/>
    </row>
    <row r="13" spans="1:4" ht="38.25" x14ac:dyDescent="0.2">
      <c r="A13" s="83"/>
      <c r="B13" s="15" t="s">
        <v>53</v>
      </c>
      <c r="D13" s="154"/>
    </row>
    <row r="14" spans="1:4" x14ac:dyDescent="0.2">
      <c r="A14" s="83"/>
      <c r="B14" s="15"/>
      <c r="D14" s="154"/>
    </row>
    <row r="15" spans="1:4" x14ac:dyDescent="0.2">
      <c r="A15" s="83"/>
      <c r="B15" s="15"/>
      <c r="D15" s="154"/>
    </row>
    <row r="16" spans="1:4" x14ac:dyDescent="0.2">
      <c r="A16" s="86" t="s">
        <v>18</v>
      </c>
      <c r="B16" s="15" t="s">
        <v>19</v>
      </c>
      <c r="C16" s="143"/>
      <c r="D16" s="154"/>
    </row>
    <row r="17" spans="1:6" s="12" customFormat="1" x14ac:dyDescent="0.2">
      <c r="A17" s="83"/>
      <c r="B17" s="84"/>
      <c r="C17" s="106"/>
      <c r="D17" s="109"/>
      <c r="E17" s="108"/>
      <c r="F17" s="11"/>
    </row>
    <row r="18" spans="1:6" s="12" customFormat="1" x14ac:dyDescent="0.2">
      <c r="A18" s="86" t="s">
        <v>15</v>
      </c>
      <c r="B18" s="84" t="s">
        <v>63</v>
      </c>
      <c r="C18" s="106"/>
      <c r="D18" s="109"/>
      <c r="E18" s="108"/>
      <c r="F18" s="11"/>
    </row>
    <row r="19" spans="1:6" s="12" customFormat="1" x14ac:dyDescent="0.2">
      <c r="A19" s="86"/>
      <c r="B19" s="84"/>
      <c r="C19" s="106"/>
      <c r="D19" s="109"/>
      <c r="E19" s="108"/>
      <c r="F19" s="11"/>
    </row>
    <row r="20" spans="1:6" s="12" customFormat="1" x14ac:dyDescent="0.2">
      <c r="A20" s="86"/>
      <c r="B20" s="84" t="s">
        <v>29</v>
      </c>
      <c r="C20" s="233" t="s">
        <v>50</v>
      </c>
      <c r="D20" s="125" t="s">
        <v>51</v>
      </c>
      <c r="E20" s="234" t="s">
        <v>257</v>
      </c>
      <c r="F20" s="11"/>
    </row>
    <row r="21" spans="1:6" s="12" customFormat="1" x14ac:dyDescent="0.2">
      <c r="A21" s="86"/>
      <c r="B21" s="84"/>
      <c r="C21" s="106"/>
      <c r="D21" s="109"/>
      <c r="E21" s="108"/>
      <c r="F21" s="11"/>
    </row>
    <row r="22" spans="1:6" s="12" customFormat="1" x14ac:dyDescent="0.2">
      <c r="A22" s="86"/>
      <c r="B22" s="84" t="s">
        <v>65</v>
      </c>
      <c r="C22" s="106"/>
      <c r="D22" s="109"/>
      <c r="E22" s="108"/>
      <c r="F22" s="11"/>
    </row>
    <row r="23" spans="1:6" s="12" customFormat="1" x14ac:dyDescent="0.2">
      <c r="A23" s="86"/>
      <c r="B23" s="84"/>
      <c r="C23" s="106"/>
      <c r="D23" s="109"/>
      <c r="E23" s="108"/>
      <c r="F23" s="11"/>
    </row>
    <row r="24" spans="1:6" s="12" customFormat="1" x14ac:dyDescent="0.2">
      <c r="A24" s="83"/>
      <c r="B24" s="110"/>
      <c r="C24" s="106"/>
      <c r="D24" s="109"/>
      <c r="E24" s="108"/>
      <c r="F24" s="11"/>
    </row>
    <row r="25" spans="1:6" s="58" customFormat="1" ht="127.5" x14ac:dyDescent="0.2">
      <c r="A25" s="83"/>
      <c r="B25" s="110" t="s">
        <v>90</v>
      </c>
      <c r="C25" s="106"/>
      <c r="D25" s="109"/>
      <c r="E25" s="108"/>
      <c r="F25" s="109"/>
    </row>
    <row r="26" spans="1:6" s="58" customFormat="1" ht="14.25" x14ac:dyDescent="0.2">
      <c r="A26" s="83"/>
      <c r="B26" s="110" t="s">
        <v>91</v>
      </c>
      <c r="C26" s="106"/>
      <c r="D26" s="109"/>
      <c r="E26" s="108"/>
      <c r="F26" s="109"/>
    </row>
    <row r="27" spans="1:6" s="58" customFormat="1" x14ac:dyDescent="0.2">
      <c r="A27" s="83"/>
      <c r="B27" s="110"/>
      <c r="C27" s="106"/>
      <c r="D27" s="109"/>
      <c r="E27" s="108"/>
      <c r="F27" s="109"/>
    </row>
    <row r="28" spans="1:6" s="58" customFormat="1" ht="27" customHeight="1" x14ac:dyDescent="0.2">
      <c r="A28" s="83" t="s">
        <v>22</v>
      </c>
      <c r="B28" s="19" t="s">
        <v>96</v>
      </c>
      <c r="C28" s="106"/>
      <c r="D28" s="109"/>
      <c r="E28" s="108"/>
      <c r="F28" s="109"/>
    </row>
    <row r="29" spans="1:6" s="58" customFormat="1" ht="38.25" x14ac:dyDescent="0.2">
      <c r="A29" s="83"/>
      <c r="B29" s="110" t="s">
        <v>250</v>
      </c>
      <c r="C29" s="106"/>
      <c r="D29" s="109"/>
      <c r="E29" s="108"/>
      <c r="F29" s="109"/>
    </row>
    <row r="30" spans="1:6" s="58" customFormat="1" x14ac:dyDescent="0.2">
      <c r="A30" s="83"/>
      <c r="B30" s="19" t="s">
        <v>94</v>
      </c>
      <c r="C30" s="106"/>
      <c r="D30" s="109"/>
      <c r="E30" s="108"/>
      <c r="F30" s="109"/>
    </row>
    <row r="31" spans="1:6" s="58" customFormat="1" x14ac:dyDescent="0.2">
      <c r="A31" s="83"/>
      <c r="B31" s="19" t="s">
        <v>252</v>
      </c>
      <c r="C31" s="106"/>
      <c r="D31" s="109"/>
      <c r="E31" s="108"/>
      <c r="F31" s="109"/>
    </row>
    <row r="32" spans="1:6" s="12" customFormat="1" ht="14.25" x14ac:dyDescent="0.2">
      <c r="A32" s="83"/>
      <c r="B32" s="19" t="s">
        <v>77</v>
      </c>
      <c r="C32" s="106">
        <v>30</v>
      </c>
      <c r="D32" s="109"/>
      <c r="E32" s="108">
        <f>D32*C32</f>
        <v>0</v>
      </c>
      <c r="F32" s="11"/>
    </row>
    <row r="33" spans="1:7" s="58" customFormat="1" x14ac:dyDescent="0.2">
      <c r="A33" s="83"/>
      <c r="B33" s="19" t="s">
        <v>251</v>
      </c>
      <c r="C33" s="106"/>
      <c r="D33" s="109"/>
      <c r="E33" s="108"/>
      <c r="F33" s="109"/>
    </row>
    <row r="34" spans="1:7" s="12" customFormat="1" ht="14.25" x14ac:dyDescent="0.2">
      <c r="A34" s="83"/>
      <c r="B34" s="19" t="s">
        <v>77</v>
      </c>
      <c r="C34" s="106">
        <v>65</v>
      </c>
      <c r="D34" s="109"/>
      <c r="E34" s="108">
        <f>D34*C34</f>
        <v>0</v>
      </c>
      <c r="F34" s="11"/>
    </row>
    <row r="35" spans="1:7" s="12" customFormat="1" x14ac:dyDescent="0.2">
      <c r="A35" s="83"/>
      <c r="B35" s="19"/>
      <c r="C35" s="106"/>
      <c r="D35" s="109"/>
      <c r="E35" s="108">
        <f t="shared" ref="E35" si="0">D35*C35</f>
        <v>0</v>
      </c>
      <c r="F35" s="11"/>
    </row>
    <row r="36" spans="1:7" s="12" customFormat="1" ht="11.25" x14ac:dyDescent="0.2">
      <c r="A36" s="225"/>
      <c r="B36" s="226"/>
      <c r="C36" s="227"/>
      <c r="D36" s="11"/>
      <c r="E36" s="228"/>
      <c r="F36" s="228"/>
      <c r="G36" s="11"/>
    </row>
    <row r="37" spans="1:7" s="12" customFormat="1" ht="11.25" x14ac:dyDescent="0.2">
      <c r="A37" s="225"/>
      <c r="B37" s="226"/>
      <c r="C37" s="227"/>
      <c r="D37" s="11"/>
      <c r="E37" s="228"/>
      <c r="F37" s="229">
        <f t="shared" ref="F37" si="1">C37*D37</f>
        <v>0</v>
      </c>
      <c r="G37" s="11"/>
    </row>
    <row r="38" spans="1:7" s="12" customFormat="1" x14ac:dyDescent="0.2">
      <c r="A38" s="83"/>
      <c r="B38" s="19"/>
      <c r="C38" s="106"/>
      <c r="D38" s="155"/>
      <c r="E38" s="108">
        <f t="shared" ref="E38" si="2">D38*C38</f>
        <v>0</v>
      </c>
      <c r="F38" s="5"/>
    </row>
    <row r="39" spans="1:7" s="12" customFormat="1" x14ac:dyDescent="0.2">
      <c r="A39" s="111"/>
      <c r="B39" s="116" t="s">
        <v>66</v>
      </c>
      <c r="C39" s="142"/>
      <c r="D39" s="156"/>
      <c r="E39" s="127">
        <f>SUM(E22:E38)</f>
        <v>0</v>
      </c>
      <c r="F39" s="11"/>
    </row>
    <row r="40" spans="1:7" s="12" customFormat="1" x14ac:dyDescent="0.2">
      <c r="A40" s="83"/>
      <c r="B40" s="84"/>
      <c r="C40" s="106"/>
      <c r="D40" s="109"/>
      <c r="E40" s="108"/>
      <c r="F40" s="11"/>
    </row>
    <row r="41" spans="1:7" s="12" customFormat="1" x14ac:dyDescent="0.2">
      <c r="A41" s="86"/>
      <c r="B41" s="84" t="s">
        <v>40</v>
      </c>
      <c r="C41" s="106"/>
      <c r="D41" s="109"/>
      <c r="E41" s="108"/>
      <c r="F41" s="11"/>
    </row>
    <row r="42" spans="1:7" s="12" customFormat="1" x14ac:dyDescent="0.2">
      <c r="A42" s="86"/>
      <c r="B42" s="84"/>
      <c r="C42" s="106"/>
      <c r="D42" s="109"/>
      <c r="E42" s="108"/>
      <c r="F42" s="11"/>
    </row>
    <row r="43" spans="1:7" s="12" customFormat="1" x14ac:dyDescent="0.2">
      <c r="A43" s="83"/>
      <c r="B43" s="84"/>
      <c r="C43" s="106"/>
      <c r="D43" s="155"/>
      <c r="E43" s="108"/>
      <c r="F43" s="11"/>
    </row>
    <row r="44" spans="1:7" s="12" customFormat="1" x14ac:dyDescent="0.2">
      <c r="A44" s="86" t="s">
        <v>16</v>
      </c>
      <c r="B44" s="84" t="s">
        <v>71</v>
      </c>
      <c r="C44" s="233" t="s">
        <v>50</v>
      </c>
      <c r="D44" s="125" t="s">
        <v>51</v>
      </c>
      <c r="E44" s="234" t="s">
        <v>257</v>
      </c>
      <c r="F44" s="11"/>
    </row>
    <row r="45" spans="1:7" s="12" customFormat="1" x14ac:dyDescent="0.2">
      <c r="A45" s="83"/>
      <c r="B45" s="19"/>
      <c r="C45" s="106"/>
      <c r="D45" s="109"/>
      <c r="E45" s="108"/>
      <c r="F45" s="11"/>
    </row>
    <row r="46" spans="1:7" s="12" customFormat="1" ht="38.25" x14ac:dyDescent="0.2">
      <c r="A46" s="83" t="s">
        <v>21</v>
      </c>
      <c r="B46" s="16" t="s">
        <v>98</v>
      </c>
      <c r="C46" s="106"/>
      <c r="D46" s="109"/>
      <c r="E46" s="108"/>
      <c r="F46" s="11"/>
    </row>
    <row r="47" spans="1:7" s="12" customFormat="1" x14ac:dyDescent="0.2">
      <c r="A47" s="83"/>
      <c r="B47" s="118"/>
      <c r="C47" s="106"/>
      <c r="D47" s="109"/>
      <c r="E47" s="108"/>
      <c r="F47" s="11"/>
    </row>
    <row r="48" spans="1:7" s="12" customFormat="1" x14ac:dyDescent="0.2">
      <c r="A48" s="83"/>
      <c r="B48" s="19" t="s">
        <v>5</v>
      </c>
      <c r="C48" s="106">
        <v>90</v>
      </c>
      <c r="D48" s="109"/>
      <c r="E48" s="108">
        <f>D48*C48</f>
        <v>0</v>
      </c>
      <c r="F48" s="11"/>
    </row>
    <row r="49" spans="1:7" s="12" customFormat="1" x14ac:dyDescent="0.2">
      <c r="A49" s="83"/>
      <c r="B49" s="19"/>
      <c r="C49" s="106"/>
      <c r="D49" s="109"/>
      <c r="E49" s="108"/>
      <c r="F49" s="11"/>
    </row>
    <row r="50" spans="1:7" s="12" customFormat="1" ht="118.5" customHeight="1" x14ac:dyDescent="0.2">
      <c r="A50" s="83" t="s">
        <v>22</v>
      </c>
      <c r="B50" s="118" t="s">
        <v>122</v>
      </c>
      <c r="C50" s="106"/>
      <c r="D50" s="109"/>
      <c r="E50" s="108"/>
      <c r="F50" s="11"/>
    </row>
    <row r="51" spans="1:7" s="12" customFormat="1" x14ac:dyDescent="0.2">
      <c r="A51" s="83"/>
      <c r="B51" s="19" t="s">
        <v>5</v>
      </c>
      <c r="C51" s="106">
        <v>578</v>
      </c>
      <c r="D51" s="109"/>
      <c r="E51" s="108">
        <f>D51*C51</f>
        <v>0</v>
      </c>
      <c r="F51" s="11"/>
    </row>
    <row r="52" spans="1:7" s="12" customFormat="1" x14ac:dyDescent="0.2">
      <c r="A52" s="83"/>
      <c r="B52" s="19"/>
      <c r="C52" s="106"/>
      <c r="D52" s="109"/>
      <c r="E52" s="108"/>
      <c r="F52" s="11"/>
    </row>
    <row r="53" spans="1:7" s="58" customFormat="1" x14ac:dyDescent="0.2">
      <c r="A53" s="83" t="s">
        <v>23</v>
      </c>
      <c r="B53" s="119" t="s">
        <v>138</v>
      </c>
      <c r="C53" s="106"/>
      <c r="D53" s="109"/>
      <c r="E53" s="108"/>
      <c r="F53" s="109"/>
    </row>
    <row r="54" spans="1:7" s="12" customFormat="1" x14ac:dyDescent="0.2">
      <c r="A54" s="83"/>
      <c r="B54" s="19" t="s">
        <v>74</v>
      </c>
      <c r="C54" s="106">
        <v>34</v>
      </c>
      <c r="D54" s="109"/>
      <c r="E54" s="108">
        <f>D54*C54</f>
        <v>0</v>
      </c>
      <c r="F54" s="11"/>
    </row>
    <row r="55" spans="1:7" s="12" customFormat="1" x14ac:dyDescent="0.2">
      <c r="A55" s="83"/>
      <c r="B55" s="19"/>
      <c r="C55" s="106"/>
      <c r="D55" s="109"/>
      <c r="E55" s="108"/>
      <c r="F55" s="11"/>
    </row>
    <row r="56" spans="1:7" s="120" customFormat="1" ht="51" x14ac:dyDescent="0.2">
      <c r="A56" s="21" t="s">
        <v>24</v>
      </c>
      <c r="B56" s="19" t="s">
        <v>104</v>
      </c>
      <c r="C56" s="121"/>
      <c r="D56" s="157"/>
      <c r="E56" s="41"/>
    </row>
    <row r="57" spans="1:7" s="120" customFormat="1" x14ac:dyDescent="0.2">
      <c r="A57" s="21"/>
      <c r="B57" s="19" t="s">
        <v>103</v>
      </c>
      <c r="C57" s="121"/>
      <c r="D57" s="157"/>
      <c r="E57" s="41"/>
    </row>
    <row r="58" spans="1:7" s="120" customFormat="1" x14ac:dyDescent="0.2">
      <c r="A58" s="21"/>
      <c r="B58" s="19" t="s">
        <v>74</v>
      </c>
      <c r="C58" s="149">
        <v>35</v>
      </c>
      <c r="D58" s="157"/>
      <c r="E58" s="41">
        <f>C58*D58</f>
        <v>0</v>
      </c>
    </row>
    <row r="59" spans="1:7" s="120" customFormat="1" x14ac:dyDescent="0.2">
      <c r="A59" s="21"/>
      <c r="B59" s="19"/>
      <c r="C59" s="121"/>
      <c r="D59" s="157"/>
      <c r="E59" s="41"/>
    </row>
    <row r="60" spans="1:7" s="120" customFormat="1" ht="38.25" x14ac:dyDescent="0.2">
      <c r="A60" s="21" t="s">
        <v>25</v>
      </c>
      <c r="B60" s="118" t="s">
        <v>143</v>
      </c>
      <c r="C60" s="149"/>
      <c r="D60" s="157"/>
      <c r="E60" s="41"/>
    </row>
    <row r="61" spans="1:7" s="120" customFormat="1" x14ac:dyDescent="0.2">
      <c r="A61" s="21"/>
      <c r="B61" s="118" t="s">
        <v>146</v>
      </c>
      <c r="C61" s="149"/>
      <c r="D61" s="157"/>
      <c r="E61" s="41"/>
    </row>
    <row r="62" spans="1:7" s="58" customFormat="1" x14ac:dyDescent="0.2">
      <c r="A62" s="21"/>
      <c r="B62" s="24" t="s">
        <v>46</v>
      </c>
      <c r="C62" s="106">
        <v>4</v>
      </c>
      <c r="D62" s="109"/>
      <c r="E62" s="55">
        <f t="shared" ref="E62" si="3">C62*D62</f>
        <v>0</v>
      </c>
      <c r="F62" s="33"/>
      <c r="G62" s="33"/>
    </row>
    <row r="63" spans="1:7" s="120" customFormat="1" ht="15.75" x14ac:dyDescent="0.2">
      <c r="A63" s="21"/>
      <c r="B63" s="163"/>
      <c r="C63" s="149"/>
      <c r="D63" s="157"/>
      <c r="E63" s="41"/>
    </row>
    <row r="64" spans="1:7" s="120" customFormat="1" ht="71.25" customHeight="1" x14ac:dyDescent="0.2">
      <c r="A64" s="21" t="s">
        <v>26</v>
      </c>
      <c r="B64" s="19" t="s">
        <v>101</v>
      </c>
      <c r="C64" s="121"/>
      <c r="D64" s="157"/>
      <c r="E64" s="41"/>
    </row>
    <row r="65" spans="1:7" s="120" customFormat="1" ht="15" customHeight="1" x14ac:dyDescent="0.2">
      <c r="A65" s="21"/>
      <c r="B65" s="19" t="s">
        <v>74</v>
      </c>
      <c r="C65" s="149">
        <v>10</v>
      </c>
      <c r="D65" s="157"/>
      <c r="E65" s="41">
        <f>C65*D65</f>
        <v>0</v>
      </c>
    </row>
    <row r="66" spans="1:7" s="120" customFormat="1" ht="15" customHeight="1" x14ac:dyDescent="0.2">
      <c r="A66" s="21"/>
      <c r="B66" s="19"/>
      <c r="C66" s="121"/>
      <c r="D66" s="157"/>
      <c r="E66" s="41"/>
    </row>
    <row r="67" spans="1:7" s="120" customFormat="1" ht="53.25" customHeight="1" x14ac:dyDescent="0.2">
      <c r="A67" s="21" t="s">
        <v>27</v>
      </c>
      <c r="B67" s="19" t="s">
        <v>100</v>
      </c>
      <c r="C67" s="121"/>
      <c r="D67" s="157"/>
      <c r="E67" s="41"/>
    </row>
    <row r="68" spans="1:7" s="120" customFormat="1" ht="14.25" customHeight="1" x14ac:dyDescent="0.2">
      <c r="A68" s="21"/>
      <c r="B68" s="19" t="s">
        <v>155</v>
      </c>
      <c r="C68" s="121"/>
      <c r="D68" s="157"/>
      <c r="E68" s="41"/>
    </row>
    <row r="69" spans="1:7" s="120" customFormat="1" ht="15" customHeight="1" x14ac:dyDescent="0.2">
      <c r="A69" s="21"/>
      <c r="B69" s="19" t="s">
        <v>74</v>
      </c>
      <c r="C69" s="121">
        <v>70</v>
      </c>
      <c r="D69" s="157"/>
      <c r="E69" s="41">
        <f>C69*D69</f>
        <v>0</v>
      </c>
    </row>
    <row r="70" spans="1:7" s="120" customFormat="1" ht="14.25" customHeight="1" x14ac:dyDescent="0.2">
      <c r="A70" s="21"/>
      <c r="B70" s="19" t="s">
        <v>156</v>
      </c>
      <c r="C70" s="121"/>
      <c r="D70" s="157"/>
      <c r="E70" s="41"/>
    </row>
    <row r="71" spans="1:7" s="120" customFormat="1" ht="15" customHeight="1" x14ac:dyDescent="0.2">
      <c r="A71" s="21"/>
      <c r="B71" s="19" t="s">
        <v>74</v>
      </c>
      <c r="C71" s="121">
        <v>17</v>
      </c>
      <c r="D71" s="157"/>
      <c r="E71" s="41">
        <f>C71*D71</f>
        <v>0</v>
      </c>
    </row>
    <row r="72" spans="1:7" s="120" customFormat="1" ht="15" customHeight="1" x14ac:dyDescent="0.2">
      <c r="A72" s="21"/>
      <c r="B72" s="19"/>
      <c r="C72" s="121"/>
      <c r="D72" s="157"/>
      <c r="E72" s="41"/>
    </row>
    <row r="73" spans="1:7" s="120" customFormat="1" ht="71.25" customHeight="1" x14ac:dyDescent="0.2">
      <c r="A73" s="21" t="s">
        <v>28</v>
      </c>
      <c r="B73" s="19" t="s">
        <v>245</v>
      </c>
      <c r="C73" s="121"/>
      <c r="D73" s="157"/>
      <c r="E73" s="41"/>
    </row>
    <row r="74" spans="1:7" s="120" customFormat="1" ht="15" customHeight="1" x14ac:dyDescent="0.2">
      <c r="A74" s="21"/>
      <c r="B74" s="19" t="s">
        <v>74</v>
      </c>
      <c r="C74" s="121">
        <v>9</v>
      </c>
      <c r="D74" s="157"/>
      <c r="E74" s="41">
        <f>C74*D74</f>
        <v>0</v>
      </c>
    </row>
    <row r="75" spans="1:7" s="120" customFormat="1" ht="15" customHeight="1" x14ac:dyDescent="0.2">
      <c r="A75" s="21"/>
      <c r="B75" s="19"/>
      <c r="C75" s="233" t="s">
        <v>50</v>
      </c>
      <c r="D75" s="125" t="s">
        <v>51</v>
      </c>
      <c r="E75" s="234" t="s">
        <v>257</v>
      </c>
    </row>
    <row r="76" spans="1:7" s="18" customFormat="1" ht="129.75" customHeight="1" x14ac:dyDescent="0.2">
      <c r="A76" s="21" t="s">
        <v>10</v>
      </c>
      <c r="B76" s="150" t="s">
        <v>147</v>
      </c>
      <c r="C76" s="106"/>
      <c r="D76" s="154"/>
      <c r="E76" s="29">
        <f t="shared" ref="E76:E131" si="4">C76*D76</f>
        <v>0</v>
      </c>
      <c r="F76" s="32"/>
      <c r="G76" s="33"/>
    </row>
    <row r="77" spans="1:7" s="18" customFormat="1" ht="45" customHeight="1" x14ac:dyDescent="0.2">
      <c r="A77" s="21"/>
      <c r="B77" s="150" t="s">
        <v>246</v>
      </c>
      <c r="C77" s="106"/>
      <c r="D77" s="154"/>
      <c r="E77" s="29"/>
      <c r="F77" s="32"/>
      <c r="G77" s="33"/>
    </row>
    <row r="78" spans="1:7" s="18" customFormat="1" ht="25.5" x14ac:dyDescent="0.2">
      <c r="A78" s="21"/>
      <c r="B78" s="150" t="s">
        <v>148</v>
      </c>
      <c r="C78" s="106"/>
      <c r="D78" s="154"/>
      <c r="E78" s="29">
        <f t="shared" si="4"/>
        <v>0</v>
      </c>
      <c r="F78" s="32"/>
      <c r="G78" s="33"/>
    </row>
    <row r="79" spans="1:7" s="18" customFormat="1" ht="51" x14ac:dyDescent="0.2">
      <c r="A79" s="21"/>
      <c r="B79" s="151" t="s">
        <v>149</v>
      </c>
      <c r="C79" s="106"/>
      <c r="D79" s="154"/>
      <c r="E79" s="29">
        <f t="shared" si="4"/>
        <v>0</v>
      </c>
      <c r="F79" s="32"/>
      <c r="G79" s="33"/>
    </row>
    <row r="80" spans="1:7" s="18" customFormat="1" x14ac:dyDescent="0.2">
      <c r="A80" s="21"/>
      <c r="B80" s="151" t="s">
        <v>125</v>
      </c>
      <c r="C80" s="106"/>
      <c r="D80" s="154"/>
      <c r="E80" s="29">
        <f t="shared" si="4"/>
        <v>0</v>
      </c>
      <c r="F80" s="32"/>
      <c r="G80" s="33"/>
    </row>
    <row r="81" spans="1:7" s="12" customFormat="1" ht="17.25" customHeight="1" x14ac:dyDescent="0.2">
      <c r="A81" s="83"/>
      <c r="B81" s="123" t="s">
        <v>121</v>
      </c>
      <c r="C81" s="105"/>
      <c r="D81" s="109"/>
      <c r="E81" s="108"/>
      <c r="F81" s="5"/>
    </row>
    <row r="82" spans="1:7" s="58" customFormat="1" x14ac:dyDescent="0.2">
      <c r="A82" s="21"/>
      <c r="B82" s="24"/>
      <c r="C82" s="106"/>
      <c r="D82" s="109"/>
      <c r="E82" s="55">
        <f t="shared" si="4"/>
        <v>0</v>
      </c>
      <c r="F82" s="33"/>
      <c r="G82" s="33"/>
    </row>
    <row r="83" spans="1:7" s="12" customFormat="1" ht="25.5" x14ac:dyDescent="0.2">
      <c r="A83" s="83" t="s">
        <v>114</v>
      </c>
      <c r="B83" s="123" t="s">
        <v>123</v>
      </c>
      <c r="C83" s="105"/>
      <c r="D83" s="109"/>
      <c r="E83" s="108"/>
      <c r="F83" s="5"/>
    </row>
    <row r="84" spans="1:7" s="12" customFormat="1" x14ac:dyDescent="0.2">
      <c r="A84" s="83"/>
      <c r="B84" s="19" t="s">
        <v>5</v>
      </c>
      <c r="C84" s="105">
        <v>250</v>
      </c>
      <c r="D84" s="109"/>
      <c r="E84" s="108">
        <f>D84*C84</f>
        <v>0</v>
      </c>
      <c r="F84" s="5"/>
    </row>
    <row r="85" spans="1:7" s="12" customFormat="1" x14ac:dyDescent="0.2">
      <c r="A85" s="83" t="s">
        <v>115</v>
      </c>
      <c r="B85" s="123" t="s">
        <v>124</v>
      </c>
      <c r="C85" s="105"/>
      <c r="D85" s="109"/>
      <c r="E85" s="108"/>
      <c r="F85" s="5"/>
    </row>
    <row r="86" spans="1:7" s="12" customFormat="1" x14ac:dyDescent="0.2">
      <c r="A86" s="83"/>
      <c r="B86" s="19" t="s">
        <v>5</v>
      </c>
      <c r="C86" s="105">
        <v>92</v>
      </c>
      <c r="D86" s="109"/>
      <c r="E86" s="108">
        <f t="shared" ref="E86:E87" si="5">D86*C86</f>
        <v>0</v>
      </c>
      <c r="F86" s="5"/>
    </row>
    <row r="87" spans="1:7" s="12" customFormat="1" x14ac:dyDescent="0.2">
      <c r="A87" s="83"/>
      <c r="B87" s="19"/>
      <c r="C87" s="105"/>
      <c r="D87" s="109"/>
      <c r="E87" s="108">
        <f t="shared" si="5"/>
        <v>0</v>
      </c>
      <c r="F87" s="5"/>
    </row>
    <row r="88" spans="1:7" s="58" customFormat="1" x14ac:dyDescent="0.2">
      <c r="A88" s="83" t="s">
        <v>44</v>
      </c>
      <c r="B88" s="119" t="s">
        <v>139</v>
      </c>
      <c r="C88" s="106"/>
      <c r="D88" s="109"/>
      <c r="E88" s="108"/>
      <c r="F88" s="109"/>
    </row>
    <row r="89" spans="1:7" s="58" customFormat="1" ht="25.5" x14ac:dyDescent="0.2">
      <c r="A89" s="83"/>
      <c r="B89" s="118" t="s">
        <v>145</v>
      </c>
      <c r="C89" s="106"/>
      <c r="D89" s="109"/>
      <c r="E89" s="108"/>
      <c r="F89" s="109"/>
    </row>
    <row r="90" spans="1:7" s="12" customFormat="1" x14ac:dyDescent="0.2">
      <c r="A90" s="83"/>
      <c r="B90" s="19" t="s">
        <v>74</v>
      </c>
      <c r="C90" s="106">
        <v>6</v>
      </c>
      <c r="D90" s="109"/>
      <c r="E90" s="108">
        <f>D90*C90</f>
        <v>0</v>
      </c>
      <c r="F90" s="11"/>
    </row>
    <row r="91" spans="1:7" s="12" customFormat="1" ht="15.75" x14ac:dyDescent="0.2">
      <c r="A91" s="83"/>
      <c r="B91" s="163"/>
      <c r="C91" s="106"/>
      <c r="D91" s="109"/>
      <c r="E91" s="108"/>
      <c r="F91" s="11"/>
    </row>
    <row r="92" spans="1:7" s="120" customFormat="1" ht="51" x14ac:dyDescent="0.2">
      <c r="A92" s="21" t="s">
        <v>102</v>
      </c>
      <c r="B92" s="19" t="s">
        <v>141</v>
      </c>
      <c r="C92" s="121"/>
      <c r="D92" s="157"/>
      <c r="E92" s="41"/>
    </row>
    <row r="93" spans="1:7" s="120" customFormat="1" x14ac:dyDescent="0.2">
      <c r="A93" s="21"/>
      <c r="B93" s="19" t="s">
        <v>103</v>
      </c>
      <c r="C93" s="121"/>
      <c r="D93" s="157"/>
      <c r="E93" s="41"/>
    </row>
    <row r="94" spans="1:7" s="120" customFormat="1" ht="25.5" x14ac:dyDescent="0.2">
      <c r="A94" s="21"/>
      <c r="B94" s="118" t="s">
        <v>145</v>
      </c>
      <c r="C94" s="121"/>
      <c r="D94" s="157"/>
      <c r="E94" s="41"/>
    </row>
    <row r="95" spans="1:7" s="58" customFormat="1" x14ac:dyDescent="0.2">
      <c r="A95" s="21"/>
      <c r="B95" s="24" t="s">
        <v>144</v>
      </c>
      <c r="C95" s="106"/>
      <c r="D95" s="109"/>
      <c r="E95" s="55"/>
      <c r="F95" s="33"/>
      <c r="G95" s="33"/>
    </row>
    <row r="96" spans="1:7" s="120" customFormat="1" x14ac:dyDescent="0.2">
      <c r="A96" s="21"/>
      <c r="B96" s="19" t="s">
        <v>74</v>
      </c>
      <c r="C96" s="149">
        <v>103</v>
      </c>
      <c r="D96" s="157"/>
      <c r="E96" s="41">
        <f>C96*D96</f>
        <v>0</v>
      </c>
    </row>
    <row r="97" spans="1:7" s="58" customFormat="1" x14ac:dyDescent="0.2">
      <c r="A97" s="21"/>
      <c r="B97" s="24" t="s">
        <v>142</v>
      </c>
      <c r="C97" s="106"/>
      <c r="D97" s="109"/>
      <c r="E97" s="55"/>
      <c r="F97" s="33"/>
      <c r="G97" s="33"/>
    </row>
    <row r="98" spans="1:7" s="120" customFormat="1" x14ac:dyDescent="0.2">
      <c r="A98" s="21"/>
      <c r="B98" s="19" t="s">
        <v>74</v>
      </c>
      <c r="C98" s="149">
        <v>48</v>
      </c>
      <c r="D98" s="157"/>
      <c r="E98" s="41">
        <f>C98*D98</f>
        <v>0</v>
      </c>
    </row>
    <row r="99" spans="1:7" s="58" customFormat="1" x14ac:dyDescent="0.2">
      <c r="A99" s="21"/>
      <c r="B99" s="24" t="s">
        <v>150</v>
      </c>
      <c r="C99" s="106"/>
      <c r="D99" s="109"/>
      <c r="E99" s="55"/>
      <c r="F99" s="33"/>
      <c r="G99" s="33"/>
    </row>
    <row r="100" spans="1:7" s="120" customFormat="1" x14ac:dyDescent="0.2">
      <c r="A100" s="21"/>
      <c r="B100" s="19" t="s">
        <v>74</v>
      </c>
      <c r="C100" s="149">
        <v>8</v>
      </c>
      <c r="D100" s="157"/>
      <c r="E100" s="41">
        <f>C100*D100</f>
        <v>0</v>
      </c>
    </row>
    <row r="101" spans="1:7" s="58" customFormat="1" x14ac:dyDescent="0.2">
      <c r="A101" s="21"/>
      <c r="B101" s="24" t="s">
        <v>168</v>
      </c>
      <c r="C101" s="106"/>
      <c r="D101" s="109"/>
      <c r="E101" s="55"/>
      <c r="F101" s="33"/>
      <c r="G101" s="33"/>
    </row>
    <row r="102" spans="1:7" s="120" customFormat="1" x14ac:dyDescent="0.2">
      <c r="A102" s="21"/>
      <c r="B102" s="19" t="s">
        <v>74</v>
      </c>
      <c r="C102" s="149">
        <v>20</v>
      </c>
      <c r="D102" s="157"/>
      <c r="E102" s="41">
        <f>C102*D102</f>
        <v>0</v>
      </c>
    </row>
    <row r="103" spans="1:7" s="120" customFormat="1" x14ac:dyDescent="0.2">
      <c r="A103" s="21"/>
      <c r="B103" s="19"/>
      <c r="C103" s="121"/>
      <c r="D103" s="157"/>
      <c r="E103" s="41"/>
    </row>
    <row r="104" spans="1:7" s="120" customFormat="1" ht="71.25" customHeight="1" x14ac:dyDescent="0.2">
      <c r="A104" s="21" t="s">
        <v>159</v>
      </c>
      <c r="B104" s="19" t="s">
        <v>169</v>
      </c>
      <c r="C104" s="121"/>
      <c r="D104" s="157"/>
      <c r="E104" s="41"/>
    </row>
    <row r="105" spans="1:7" s="120" customFormat="1" ht="15" customHeight="1" x14ac:dyDescent="0.2">
      <c r="A105" s="21"/>
      <c r="B105" s="19" t="s">
        <v>74</v>
      </c>
      <c r="C105" s="149">
        <v>20</v>
      </c>
      <c r="D105" s="157"/>
      <c r="E105" s="41">
        <f>C105*D105</f>
        <v>0</v>
      </c>
    </row>
    <row r="106" spans="1:7" s="120" customFormat="1" ht="15" customHeight="1" x14ac:dyDescent="0.2">
      <c r="A106" s="21"/>
      <c r="B106" s="19"/>
      <c r="C106" s="121"/>
      <c r="D106" s="157"/>
      <c r="E106" s="41"/>
    </row>
    <row r="107" spans="1:7" s="120" customFormat="1" ht="51" x14ac:dyDescent="0.2">
      <c r="A107" s="21" t="s">
        <v>160</v>
      </c>
      <c r="B107" s="19" t="s">
        <v>140</v>
      </c>
      <c r="C107" s="121"/>
      <c r="D107" s="157"/>
      <c r="E107" s="41"/>
    </row>
    <row r="108" spans="1:7" s="58" customFormat="1" ht="25.5" x14ac:dyDescent="0.2">
      <c r="A108" s="83"/>
      <c r="B108" s="118" t="s">
        <v>145</v>
      </c>
      <c r="C108" s="106"/>
      <c r="D108" s="109"/>
      <c r="E108" s="108"/>
      <c r="F108" s="109"/>
    </row>
    <row r="109" spans="1:7" s="120" customFormat="1" x14ac:dyDescent="0.2">
      <c r="A109" s="21"/>
      <c r="B109" s="19" t="s">
        <v>74</v>
      </c>
      <c r="C109" s="149">
        <v>6</v>
      </c>
      <c r="D109" s="157"/>
      <c r="E109" s="41">
        <f>C109*D109</f>
        <v>0</v>
      </c>
    </row>
    <row r="110" spans="1:7" s="120" customFormat="1" x14ac:dyDescent="0.2">
      <c r="A110" s="21"/>
      <c r="B110" s="19"/>
      <c r="C110" s="149"/>
      <c r="D110" s="157"/>
      <c r="E110" s="41"/>
    </row>
    <row r="111" spans="1:7" s="120" customFormat="1" ht="76.5" x14ac:dyDescent="0.2">
      <c r="A111" s="21" t="s">
        <v>161</v>
      </c>
      <c r="B111" s="118" t="s">
        <v>151</v>
      </c>
      <c r="C111" s="149"/>
      <c r="D111" s="157"/>
      <c r="E111" s="41"/>
    </row>
    <row r="112" spans="1:7" s="120" customFormat="1" x14ac:dyDescent="0.2">
      <c r="A112" s="21"/>
      <c r="B112" s="118" t="s">
        <v>152</v>
      </c>
      <c r="C112" s="149"/>
      <c r="D112" s="157"/>
      <c r="E112" s="41"/>
    </row>
    <row r="113" spans="1:7" s="18" customFormat="1" x14ac:dyDescent="0.2">
      <c r="A113" s="21"/>
      <c r="B113" s="24" t="s">
        <v>153</v>
      </c>
      <c r="C113" s="106"/>
      <c r="D113" s="154"/>
      <c r="E113" s="29"/>
      <c r="F113" s="32"/>
      <c r="G113" s="33"/>
    </row>
    <row r="114" spans="1:7" s="120" customFormat="1" x14ac:dyDescent="0.2">
      <c r="A114" s="21"/>
      <c r="B114" s="19" t="s">
        <v>74</v>
      </c>
      <c r="C114" s="120">
        <v>11</v>
      </c>
      <c r="E114" s="41">
        <f>D114*C114</f>
        <v>0</v>
      </c>
    </row>
    <row r="115" spans="1:7" s="18" customFormat="1" x14ac:dyDescent="0.2">
      <c r="A115" s="21"/>
      <c r="B115" s="24" t="s">
        <v>154</v>
      </c>
      <c r="C115" s="106"/>
      <c r="D115" s="109"/>
      <c r="E115" s="29"/>
      <c r="F115" s="32"/>
      <c r="G115" s="33"/>
    </row>
    <row r="116" spans="1:7" s="120" customFormat="1" x14ac:dyDescent="0.2">
      <c r="A116" s="21"/>
      <c r="B116" s="19" t="s">
        <v>74</v>
      </c>
      <c r="C116" s="120">
        <v>2</v>
      </c>
      <c r="E116" s="41">
        <f>D116*C116</f>
        <v>0</v>
      </c>
    </row>
    <row r="117" spans="1:7" s="58" customFormat="1" x14ac:dyDescent="0.2">
      <c r="A117" s="21"/>
      <c r="B117" s="24"/>
      <c r="C117" s="233" t="s">
        <v>50</v>
      </c>
      <c r="D117" s="125" t="s">
        <v>51</v>
      </c>
      <c r="E117" s="234" t="s">
        <v>257</v>
      </c>
      <c r="F117" s="33"/>
      <c r="G117" s="33"/>
    </row>
    <row r="118" spans="1:7" s="18" customFormat="1" x14ac:dyDescent="0.2">
      <c r="A118" s="21" t="s">
        <v>162</v>
      </c>
      <c r="B118" s="151" t="s">
        <v>126</v>
      </c>
      <c r="C118" s="106"/>
      <c r="D118" s="154"/>
      <c r="E118" s="29">
        <f t="shared" si="4"/>
        <v>0</v>
      </c>
      <c r="F118" s="32"/>
      <c r="G118" s="33"/>
    </row>
    <row r="119" spans="1:7" s="18" customFormat="1" ht="25.5" x14ac:dyDescent="0.2">
      <c r="A119" s="21"/>
      <c r="B119" s="151" t="s">
        <v>127</v>
      </c>
      <c r="C119" s="106"/>
      <c r="D119" s="154"/>
      <c r="E119" s="29">
        <f t="shared" si="4"/>
        <v>0</v>
      </c>
      <c r="F119" s="32"/>
      <c r="G119" s="33"/>
    </row>
    <row r="120" spans="1:7" s="18" customFormat="1" x14ac:dyDescent="0.2">
      <c r="A120" s="21"/>
      <c r="B120" s="151" t="s">
        <v>131</v>
      </c>
      <c r="C120" s="106"/>
      <c r="D120" s="154"/>
      <c r="E120" s="29"/>
      <c r="F120" s="32"/>
      <c r="G120" s="33"/>
    </row>
    <row r="121" spans="1:7" s="18" customFormat="1" ht="25.5" x14ac:dyDescent="0.2">
      <c r="A121" s="21"/>
      <c r="B121" s="24" t="s">
        <v>132</v>
      </c>
      <c r="C121" s="106"/>
      <c r="D121" s="154"/>
      <c r="E121" s="29">
        <f t="shared" ref="E121" si="6">C121*D121</f>
        <v>0</v>
      </c>
      <c r="F121" s="32"/>
      <c r="G121" s="33"/>
    </row>
    <row r="122" spans="1:7" s="18" customFormat="1" ht="25.5" x14ac:dyDescent="0.2">
      <c r="A122" s="21"/>
      <c r="B122" s="151" t="s">
        <v>135</v>
      </c>
      <c r="C122" s="106"/>
      <c r="D122" s="154"/>
      <c r="E122" s="29">
        <f t="shared" si="4"/>
        <v>0</v>
      </c>
      <c r="F122" s="32"/>
      <c r="G122" s="33"/>
    </row>
    <row r="123" spans="1:7" s="18" customFormat="1" x14ac:dyDescent="0.2">
      <c r="A123" s="21"/>
      <c r="B123" s="151" t="s">
        <v>46</v>
      </c>
      <c r="C123" s="106">
        <v>7</v>
      </c>
      <c r="D123" s="109"/>
      <c r="E123" s="29">
        <f t="shared" si="4"/>
        <v>0</v>
      </c>
      <c r="F123" s="32"/>
      <c r="G123" s="33"/>
    </row>
    <row r="124" spans="1:7" s="18" customFormat="1" ht="25.5" x14ac:dyDescent="0.2">
      <c r="A124" s="21"/>
      <c r="B124" s="151" t="s">
        <v>129</v>
      </c>
      <c r="C124" s="106"/>
      <c r="D124" s="154"/>
      <c r="E124" s="29">
        <f t="shared" ref="E124:E125" si="7">C124*D124</f>
        <v>0</v>
      </c>
      <c r="F124" s="32"/>
      <c r="G124" s="33"/>
    </row>
    <row r="125" spans="1:7" s="18" customFormat="1" x14ac:dyDescent="0.2">
      <c r="A125" s="21"/>
      <c r="B125" s="151" t="s">
        <v>46</v>
      </c>
      <c r="C125" s="106">
        <v>3</v>
      </c>
      <c r="D125" s="109"/>
      <c r="E125" s="29">
        <f t="shared" si="7"/>
        <v>0</v>
      </c>
      <c r="F125" s="32"/>
      <c r="G125" s="33"/>
    </row>
    <row r="126" spans="1:7" s="18" customFormat="1" x14ac:dyDescent="0.2">
      <c r="A126" s="21"/>
      <c r="B126" s="24"/>
      <c r="C126" s="106"/>
      <c r="D126" s="154"/>
      <c r="E126" s="29">
        <f t="shared" si="4"/>
        <v>0</v>
      </c>
      <c r="F126" s="32"/>
      <c r="G126" s="33"/>
    </row>
    <row r="127" spans="1:7" s="18" customFormat="1" x14ac:dyDescent="0.2">
      <c r="A127" s="21"/>
      <c r="B127" s="24"/>
      <c r="C127" s="106"/>
      <c r="D127" s="154"/>
      <c r="E127" s="29">
        <f t="shared" si="4"/>
        <v>0</v>
      </c>
      <c r="F127" s="32"/>
      <c r="G127" s="33"/>
    </row>
    <row r="128" spans="1:7" s="18" customFormat="1" ht="63.75" x14ac:dyDescent="0.2">
      <c r="A128" s="21" t="s">
        <v>163</v>
      </c>
      <c r="B128" s="152" t="s">
        <v>128</v>
      </c>
      <c r="C128" s="106"/>
      <c r="D128" s="154"/>
      <c r="E128" s="29">
        <f t="shared" si="4"/>
        <v>0</v>
      </c>
      <c r="F128" s="32"/>
      <c r="G128" s="33"/>
    </row>
    <row r="129" spans="1:7" s="18" customFormat="1" x14ac:dyDescent="0.2">
      <c r="A129" s="21"/>
      <c r="B129" s="24"/>
      <c r="C129" s="106"/>
      <c r="D129" s="154"/>
      <c r="E129" s="29">
        <f t="shared" si="4"/>
        <v>0</v>
      </c>
      <c r="F129" s="32"/>
      <c r="G129" s="33"/>
    </row>
    <row r="130" spans="1:7" s="18" customFormat="1" x14ac:dyDescent="0.2">
      <c r="A130" s="21"/>
      <c r="B130" s="24" t="s">
        <v>48</v>
      </c>
      <c r="C130" s="106">
        <v>54</v>
      </c>
      <c r="D130" s="154"/>
      <c r="E130" s="29">
        <f t="shared" si="4"/>
        <v>0</v>
      </c>
      <c r="F130" s="32"/>
      <c r="G130" s="33"/>
    </row>
    <row r="131" spans="1:7" s="18" customFormat="1" x14ac:dyDescent="0.2">
      <c r="A131" s="21"/>
      <c r="B131" s="151"/>
      <c r="C131" s="106"/>
      <c r="D131" s="154"/>
      <c r="E131" s="29">
        <f t="shared" si="4"/>
        <v>0</v>
      </c>
      <c r="F131" s="32"/>
      <c r="G131" s="33"/>
    </row>
    <row r="132" spans="1:7" s="120" customFormat="1" ht="38.25" x14ac:dyDescent="0.2">
      <c r="A132" s="21" t="s">
        <v>164</v>
      </c>
      <c r="B132" s="19" t="s">
        <v>99</v>
      </c>
      <c r="C132" s="146"/>
      <c r="D132" s="158"/>
      <c r="E132" s="126"/>
    </row>
    <row r="133" spans="1:7" s="120" customFormat="1" x14ac:dyDescent="0.2">
      <c r="A133" s="21"/>
      <c r="B133" s="19" t="s">
        <v>136</v>
      </c>
      <c r="C133" s="146"/>
      <c r="D133" s="158"/>
      <c r="E133" s="126"/>
    </row>
    <row r="134" spans="1:7" s="120" customFormat="1" x14ac:dyDescent="0.2">
      <c r="A134" s="22"/>
      <c r="B134" s="19" t="s">
        <v>74</v>
      </c>
      <c r="C134" s="146">
        <v>150</v>
      </c>
      <c r="D134" s="158"/>
      <c r="E134" s="126">
        <f>C134*D134</f>
        <v>0</v>
      </c>
    </row>
    <row r="135" spans="1:7" s="120" customFormat="1" x14ac:dyDescent="0.2">
      <c r="A135" s="21"/>
      <c r="B135" s="19" t="s">
        <v>137</v>
      </c>
      <c r="C135" s="146"/>
      <c r="D135" s="158"/>
      <c r="E135" s="126"/>
    </row>
    <row r="136" spans="1:7" s="120" customFormat="1" x14ac:dyDescent="0.2">
      <c r="A136" s="22"/>
      <c r="B136" s="19" t="s">
        <v>74</v>
      </c>
      <c r="C136" s="146">
        <v>73</v>
      </c>
      <c r="D136" s="158"/>
      <c r="E136" s="126">
        <f>C136*D136</f>
        <v>0</v>
      </c>
    </row>
    <row r="137" spans="1:7" s="120" customFormat="1" x14ac:dyDescent="0.2">
      <c r="A137" s="22"/>
      <c r="B137" s="19"/>
      <c r="C137" s="146"/>
      <c r="D137" s="158"/>
      <c r="E137" s="126"/>
    </row>
    <row r="138" spans="1:7" s="58" customFormat="1" ht="38.25" x14ac:dyDescent="0.2">
      <c r="A138" s="83" t="s">
        <v>165</v>
      </c>
      <c r="B138" s="19" t="s">
        <v>244</v>
      </c>
      <c r="C138" s="155"/>
      <c r="D138" s="109"/>
      <c r="E138" s="230"/>
      <c r="F138" s="230"/>
      <c r="G138" s="109"/>
    </row>
    <row r="139" spans="1:7" s="58" customFormat="1" x14ac:dyDescent="0.2">
      <c r="A139" s="83"/>
      <c r="B139" s="19"/>
      <c r="C139" s="155"/>
      <c r="D139" s="109"/>
      <c r="E139" s="230"/>
      <c r="F139" s="230"/>
      <c r="G139" s="109"/>
    </row>
    <row r="140" spans="1:7" s="119" customFormat="1" x14ac:dyDescent="0.2">
      <c r="A140" s="22"/>
      <c r="B140" s="19" t="s">
        <v>74</v>
      </c>
      <c r="C140" s="146">
        <v>24</v>
      </c>
      <c r="D140" s="158"/>
      <c r="E140" s="126">
        <f>C140*D140</f>
        <v>0</v>
      </c>
    </row>
    <row r="141" spans="1:7" s="12" customFormat="1" x14ac:dyDescent="0.2">
      <c r="A141" s="83"/>
      <c r="B141" s="19"/>
      <c r="C141" s="105"/>
      <c r="D141" s="109"/>
      <c r="E141" s="55"/>
      <c r="F141" s="11"/>
    </row>
    <row r="142" spans="1:7" s="12" customFormat="1" x14ac:dyDescent="0.2">
      <c r="A142" s="111"/>
      <c r="B142" s="116" t="s">
        <v>67</v>
      </c>
      <c r="C142" s="139"/>
      <c r="D142" s="159"/>
      <c r="E142" s="127">
        <f>SUM(E46:E140)</f>
        <v>0</v>
      </c>
      <c r="F142" s="11"/>
    </row>
    <row r="143" spans="1:7" s="12" customFormat="1" x14ac:dyDescent="0.2">
      <c r="A143" s="83"/>
      <c r="B143" s="19"/>
      <c r="C143" s="106"/>
      <c r="D143" s="109"/>
      <c r="E143" s="108"/>
      <c r="F143" s="11"/>
    </row>
    <row r="144" spans="1:7" s="12" customFormat="1" x14ac:dyDescent="0.2">
      <c r="A144" s="83"/>
      <c r="B144" s="84" t="s">
        <v>40</v>
      </c>
      <c r="C144" s="106"/>
      <c r="D144" s="109"/>
      <c r="E144" s="108"/>
      <c r="F144" s="5"/>
    </row>
    <row r="145" spans="1:7" s="12" customFormat="1" ht="12" customHeight="1" x14ac:dyDescent="0.2">
      <c r="A145" s="83"/>
      <c r="B145" s="19"/>
      <c r="C145" s="106"/>
      <c r="D145" s="155"/>
      <c r="E145" s="108"/>
      <c r="F145" s="5"/>
    </row>
    <row r="146" spans="1:7" s="12" customFormat="1" x14ac:dyDescent="0.2">
      <c r="A146" s="83"/>
      <c r="B146" s="84" t="s">
        <v>47</v>
      </c>
      <c r="C146" s="106"/>
      <c r="D146" s="155"/>
      <c r="E146" s="108"/>
      <c r="F146" s="11"/>
    </row>
    <row r="147" spans="1:7" s="12" customFormat="1" x14ac:dyDescent="0.2">
      <c r="A147" s="83"/>
      <c r="B147" s="84" t="s">
        <v>20</v>
      </c>
      <c r="C147" s="106"/>
      <c r="D147" s="155"/>
      <c r="E147" s="108"/>
      <c r="F147" s="11"/>
    </row>
    <row r="148" spans="1:7" s="12" customFormat="1" x14ac:dyDescent="0.2">
      <c r="A148" s="83"/>
      <c r="B148" s="84"/>
      <c r="C148" s="147"/>
      <c r="D148" s="160"/>
      <c r="E148" s="128"/>
      <c r="F148" s="11"/>
    </row>
    <row r="149" spans="1:7" s="12" customFormat="1" ht="25.5" x14ac:dyDescent="0.2">
      <c r="A149" s="83"/>
      <c r="B149" s="84" t="s">
        <v>54</v>
      </c>
      <c r="C149" s="106"/>
      <c r="D149" s="155"/>
      <c r="E149" s="108"/>
      <c r="F149" s="11"/>
    </row>
    <row r="150" spans="1:7" s="12" customFormat="1" ht="38.25" x14ac:dyDescent="0.2">
      <c r="A150" s="83"/>
      <c r="B150" s="84" t="s">
        <v>53</v>
      </c>
      <c r="C150" s="106"/>
      <c r="D150" s="155"/>
      <c r="E150" s="108"/>
      <c r="F150" s="11"/>
    </row>
    <row r="151" spans="1:7" s="12" customFormat="1" x14ac:dyDescent="0.2">
      <c r="A151" s="83"/>
      <c r="B151" s="84"/>
      <c r="C151" s="106"/>
      <c r="D151" s="155"/>
      <c r="E151" s="108"/>
      <c r="F151" s="11"/>
    </row>
    <row r="152" spans="1:7" s="12" customFormat="1" x14ac:dyDescent="0.2">
      <c r="A152" s="83"/>
      <c r="B152" s="19"/>
      <c r="C152" s="106"/>
      <c r="D152" s="155"/>
      <c r="E152" s="108"/>
      <c r="F152" s="5"/>
      <c r="G152" s="122"/>
    </row>
    <row r="153" spans="1:7" s="120" customFormat="1" x14ac:dyDescent="0.2">
      <c r="A153" s="22" t="s">
        <v>17</v>
      </c>
      <c r="B153" s="84" t="s">
        <v>105</v>
      </c>
      <c r="C153" s="233" t="s">
        <v>50</v>
      </c>
      <c r="D153" s="125" t="s">
        <v>51</v>
      </c>
      <c r="E153" s="234" t="s">
        <v>257</v>
      </c>
    </row>
    <row r="154" spans="1:7" s="12" customFormat="1" x14ac:dyDescent="0.2">
      <c r="A154" s="83"/>
      <c r="B154" s="19"/>
      <c r="C154" s="105"/>
      <c r="D154" s="109"/>
      <c r="E154" s="108">
        <f t="shared" ref="E154:E162" si="8">D154*C154</f>
        <v>0</v>
      </c>
      <c r="F154" s="5"/>
    </row>
    <row r="155" spans="1:7" s="12" customFormat="1" ht="51" x14ac:dyDescent="0.2">
      <c r="A155" s="83" t="s">
        <v>21</v>
      </c>
      <c r="B155" s="19" t="s">
        <v>108</v>
      </c>
      <c r="C155" s="105"/>
      <c r="D155" s="109"/>
      <c r="E155" s="108">
        <f t="shared" si="8"/>
        <v>0</v>
      </c>
      <c r="F155" s="5"/>
    </row>
    <row r="156" spans="1:7" s="12" customFormat="1" x14ac:dyDescent="0.2">
      <c r="A156" s="83"/>
      <c r="B156" s="19" t="s">
        <v>92</v>
      </c>
      <c r="C156" s="105">
        <v>91</v>
      </c>
      <c r="D156" s="109"/>
      <c r="E156" s="108">
        <f t="shared" si="8"/>
        <v>0</v>
      </c>
      <c r="F156" s="5"/>
    </row>
    <row r="157" spans="1:7" s="12" customFormat="1" x14ac:dyDescent="0.2">
      <c r="A157" s="83"/>
      <c r="B157" s="19"/>
      <c r="C157" s="105"/>
      <c r="D157" s="109"/>
      <c r="E157" s="108">
        <f t="shared" si="8"/>
        <v>0</v>
      </c>
      <c r="F157" s="5"/>
    </row>
    <row r="158" spans="1:7" s="12" customFormat="1" ht="51" x14ac:dyDescent="0.2">
      <c r="A158" s="83" t="s">
        <v>22</v>
      </c>
      <c r="B158" s="19" t="s">
        <v>157</v>
      </c>
      <c r="C158" s="105"/>
      <c r="D158" s="109"/>
      <c r="E158" s="108">
        <f t="shared" ref="E158:E160" si="9">D158*C158</f>
        <v>0</v>
      </c>
      <c r="F158" s="5"/>
    </row>
    <row r="159" spans="1:7" s="12" customFormat="1" x14ac:dyDescent="0.2">
      <c r="A159" s="83"/>
      <c r="B159" s="19" t="s">
        <v>92</v>
      </c>
      <c r="C159" s="105">
        <v>1420</v>
      </c>
      <c r="D159" s="109"/>
      <c r="E159" s="108">
        <f t="shared" si="9"/>
        <v>0</v>
      </c>
      <c r="F159" s="5"/>
    </row>
    <row r="160" spans="1:7" s="12" customFormat="1" x14ac:dyDescent="0.2">
      <c r="A160" s="83"/>
      <c r="B160" s="19"/>
      <c r="C160" s="105"/>
      <c r="D160" s="109"/>
      <c r="E160" s="108">
        <f t="shared" si="9"/>
        <v>0</v>
      </c>
      <c r="F160" s="5"/>
    </row>
    <row r="161" spans="1:7" s="12" customFormat="1" x14ac:dyDescent="0.2">
      <c r="A161" s="83" t="s">
        <v>23</v>
      </c>
      <c r="B161" s="19" t="s">
        <v>109</v>
      </c>
      <c r="C161" s="106"/>
      <c r="D161" s="155"/>
      <c r="E161" s="108">
        <f t="shared" si="8"/>
        <v>0</v>
      </c>
      <c r="F161" s="5"/>
      <c r="G161" s="122"/>
    </row>
    <row r="162" spans="1:7" s="12" customFormat="1" x14ac:dyDescent="0.2">
      <c r="A162" s="83"/>
      <c r="B162" s="19" t="s">
        <v>92</v>
      </c>
      <c r="C162" s="106">
        <v>100</v>
      </c>
      <c r="D162" s="155"/>
      <c r="E162" s="108">
        <f t="shared" si="8"/>
        <v>0</v>
      </c>
      <c r="F162" s="5"/>
      <c r="G162" s="122"/>
    </row>
    <row r="163" spans="1:7" s="12" customFormat="1" x14ac:dyDescent="0.2">
      <c r="A163" s="83"/>
      <c r="B163" s="19"/>
      <c r="C163" s="105"/>
      <c r="D163" s="109"/>
      <c r="E163" s="41"/>
      <c r="F163" s="5"/>
    </row>
    <row r="164" spans="1:7" s="12" customFormat="1" x14ac:dyDescent="0.2">
      <c r="A164" s="111"/>
      <c r="B164" s="116" t="s">
        <v>106</v>
      </c>
      <c r="C164" s="139"/>
      <c r="D164" s="161"/>
      <c r="E164" s="127">
        <f>SUM(E154:E163)</f>
        <v>0</v>
      </c>
      <c r="F164" s="5"/>
      <c r="G164" s="122"/>
    </row>
    <row r="165" spans="1:7" s="12" customFormat="1" x14ac:dyDescent="0.2">
      <c r="A165" s="83"/>
      <c r="B165" s="19"/>
      <c r="C165" s="106"/>
      <c r="D165" s="155"/>
      <c r="E165" s="108"/>
      <c r="F165" s="5"/>
      <c r="G165" s="122"/>
    </row>
    <row r="166" spans="1:7" s="12" customFormat="1" x14ac:dyDescent="0.2">
      <c r="A166" s="83"/>
      <c r="B166" s="84" t="s">
        <v>40</v>
      </c>
      <c r="C166" s="106"/>
      <c r="D166" s="155"/>
      <c r="E166" s="108"/>
      <c r="F166" s="5"/>
      <c r="G166" s="122"/>
    </row>
    <row r="167" spans="1:7" s="12" customFormat="1" x14ac:dyDescent="0.2">
      <c r="A167" s="83"/>
      <c r="B167" s="19"/>
      <c r="C167" s="106"/>
      <c r="D167" s="155"/>
      <c r="E167" s="108"/>
      <c r="F167" s="5"/>
      <c r="G167" s="122"/>
    </row>
    <row r="168" spans="1:7" s="9" customFormat="1" x14ac:dyDescent="0.2">
      <c r="A168" s="83"/>
      <c r="B168" s="19"/>
      <c r="C168" s="106"/>
      <c r="D168" s="155"/>
      <c r="E168" s="108"/>
      <c r="F168" s="7"/>
    </row>
    <row r="169" spans="1:7" s="12" customFormat="1" x14ac:dyDescent="0.2">
      <c r="A169" s="83"/>
      <c r="B169" s="19"/>
      <c r="C169" s="106"/>
      <c r="D169" s="155"/>
      <c r="E169" s="108"/>
      <c r="F169" s="5"/>
    </row>
    <row r="170" spans="1:7" s="12" customFormat="1" x14ac:dyDescent="0.2">
      <c r="A170" s="86" t="s">
        <v>69</v>
      </c>
      <c r="B170" s="84" t="s">
        <v>57</v>
      </c>
      <c r="C170" s="106"/>
      <c r="D170" s="155"/>
      <c r="E170" s="108">
        <f>C170*D170</f>
        <v>0</v>
      </c>
      <c r="F170" s="5"/>
    </row>
    <row r="171" spans="1:7" s="12" customFormat="1" x14ac:dyDescent="0.2">
      <c r="A171" s="86"/>
      <c r="B171" s="84"/>
      <c r="C171" s="106"/>
      <c r="D171" s="155"/>
      <c r="E171" s="108">
        <f>C171*D171</f>
        <v>0</v>
      </c>
      <c r="F171" s="5"/>
    </row>
    <row r="172" spans="1:7" s="120" customFormat="1" x14ac:dyDescent="0.2">
      <c r="A172" s="21" t="s">
        <v>21</v>
      </c>
      <c r="B172" s="19" t="s">
        <v>158</v>
      </c>
      <c r="C172" s="164"/>
      <c r="D172" s="165"/>
      <c r="E172" s="166"/>
    </row>
    <row r="173" spans="1:7" s="120" customFormat="1" x14ac:dyDescent="0.2">
      <c r="A173" s="21"/>
      <c r="B173" s="19" t="s">
        <v>92</v>
      </c>
      <c r="C173" s="164">
        <v>250</v>
      </c>
      <c r="D173" s="165"/>
      <c r="E173" s="157">
        <f>C173*D173</f>
        <v>0</v>
      </c>
    </row>
    <row r="174" spans="1:7" s="12" customFormat="1" x14ac:dyDescent="0.2">
      <c r="A174" s="83"/>
      <c r="B174" s="19"/>
      <c r="C174" s="106"/>
      <c r="D174" s="155"/>
      <c r="E174" s="108"/>
      <c r="F174" s="5"/>
    </row>
    <row r="175" spans="1:7" s="12" customFormat="1" x14ac:dyDescent="0.2">
      <c r="A175" s="111"/>
      <c r="B175" s="116" t="s">
        <v>58</v>
      </c>
      <c r="C175" s="142"/>
      <c r="D175" s="162"/>
      <c r="E175" s="117">
        <f>SUM(E170:E174)</f>
        <v>0</v>
      </c>
      <c r="F175" s="5"/>
    </row>
    <row r="176" spans="1:7" s="12" customFormat="1" x14ac:dyDescent="0.2">
      <c r="A176" s="83"/>
      <c r="B176" s="19"/>
      <c r="C176" s="106"/>
      <c r="D176" s="155"/>
      <c r="E176" s="108">
        <f>C176*D176</f>
        <v>0</v>
      </c>
      <c r="F176" s="5"/>
    </row>
    <row r="177" spans="1:7" s="12" customFormat="1" ht="25.5" x14ac:dyDescent="0.2">
      <c r="A177" s="86"/>
      <c r="B177" s="84" t="s">
        <v>59</v>
      </c>
      <c r="C177" s="106"/>
      <c r="D177" s="155"/>
      <c r="E177" s="108">
        <f>C177*D177</f>
        <v>0</v>
      </c>
      <c r="F177" s="5"/>
    </row>
    <row r="178" spans="1:7" s="12" customFormat="1" x14ac:dyDescent="0.2">
      <c r="A178" s="86"/>
      <c r="B178" s="84"/>
      <c r="C178" s="106"/>
      <c r="D178" s="155"/>
      <c r="E178" s="108"/>
      <c r="F178" s="5"/>
    </row>
    <row r="179" spans="1:7" s="12" customFormat="1" x14ac:dyDescent="0.2">
      <c r="A179" s="86"/>
      <c r="B179" s="84" t="s">
        <v>40</v>
      </c>
      <c r="C179" s="106"/>
      <c r="D179" s="155"/>
      <c r="E179" s="108"/>
      <c r="F179" s="5"/>
    </row>
    <row r="180" spans="1:7" s="12" customFormat="1" x14ac:dyDescent="0.2">
      <c r="A180" s="83"/>
      <c r="B180" s="19"/>
      <c r="C180" s="106"/>
      <c r="D180" s="155"/>
      <c r="E180" s="108"/>
      <c r="F180" s="5"/>
    </row>
    <row r="181" spans="1:7" s="12" customFormat="1" x14ac:dyDescent="0.2">
      <c r="A181" s="83"/>
      <c r="B181" s="19"/>
      <c r="C181" s="106"/>
      <c r="D181" s="155"/>
      <c r="E181" s="108">
        <f>C181*D181</f>
        <v>0</v>
      </c>
      <c r="F181" s="5"/>
    </row>
    <row r="182" spans="1:7" s="12" customFormat="1" x14ac:dyDescent="0.2">
      <c r="A182" s="83"/>
      <c r="B182" s="19"/>
      <c r="C182" s="106"/>
      <c r="D182" s="155"/>
      <c r="E182" s="108"/>
      <c r="F182" s="5"/>
    </row>
    <row r="183" spans="1:7" s="12" customFormat="1" x14ac:dyDescent="0.2">
      <c r="A183" s="86" t="s">
        <v>70</v>
      </c>
      <c r="B183" s="84" t="s">
        <v>64</v>
      </c>
      <c r="C183" s="106"/>
      <c r="D183" s="109"/>
      <c r="E183" s="108"/>
      <c r="F183" s="5"/>
    </row>
    <row r="184" spans="1:7" s="12" customFormat="1" ht="11.25" customHeight="1" x14ac:dyDescent="0.2">
      <c r="A184" s="86"/>
      <c r="B184" s="84"/>
      <c r="C184" s="106"/>
      <c r="D184" s="109"/>
      <c r="E184" s="108"/>
      <c r="F184" s="5"/>
    </row>
    <row r="185" spans="1:7" s="9" customFormat="1" ht="38.25" x14ac:dyDescent="0.2">
      <c r="A185" s="83" t="s">
        <v>21</v>
      </c>
      <c r="B185" s="19" t="s">
        <v>133</v>
      </c>
      <c r="C185" s="106"/>
      <c r="D185" s="155"/>
      <c r="E185" s="108">
        <f t="shared" ref="E185:E189" si="10">D185*C185</f>
        <v>0</v>
      </c>
      <c r="F185" s="5"/>
      <c r="G185" s="13"/>
    </row>
    <row r="186" spans="1:7" s="9" customFormat="1" x14ac:dyDescent="0.2">
      <c r="A186" s="83"/>
      <c r="B186" s="19"/>
      <c r="C186" s="106"/>
      <c r="D186" s="155"/>
      <c r="E186" s="108">
        <f t="shared" si="10"/>
        <v>0</v>
      </c>
      <c r="F186" s="5"/>
      <c r="G186" s="13"/>
    </row>
    <row r="187" spans="1:7" s="9" customFormat="1" x14ac:dyDescent="0.2">
      <c r="A187" s="83"/>
      <c r="B187" s="19" t="s">
        <v>5</v>
      </c>
      <c r="C187" s="106">
        <v>302</v>
      </c>
      <c r="D187" s="155"/>
      <c r="E187" s="108">
        <f t="shared" si="10"/>
        <v>0</v>
      </c>
      <c r="F187" s="5"/>
      <c r="G187" s="13"/>
    </row>
    <row r="188" spans="1:7" s="12" customFormat="1" x14ac:dyDescent="0.2">
      <c r="A188" s="83"/>
      <c r="B188" s="19"/>
      <c r="C188" s="106"/>
      <c r="D188" s="109"/>
      <c r="E188" s="108">
        <f t="shared" si="10"/>
        <v>0</v>
      </c>
      <c r="F188" s="5"/>
    </row>
    <row r="189" spans="1:7" s="12" customFormat="1" ht="25.5" x14ac:dyDescent="0.2">
      <c r="A189" s="83" t="s">
        <v>22</v>
      </c>
      <c r="B189" s="19" t="s">
        <v>117</v>
      </c>
      <c r="C189" s="105"/>
      <c r="D189" s="155"/>
      <c r="E189" s="108">
        <f t="shared" si="10"/>
        <v>0</v>
      </c>
      <c r="F189" s="5"/>
    </row>
    <row r="190" spans="1:7" s="12" customFormat="1" x14ac:dyDescent="0.2">
      <c r="A190" s="83"/>
      <c r="B190" s="19"/>
      <c r="C190" s="105"/>
      <c r="D190" s="155"/>
      <c r="E190" s="41">
        <f>C190*D190</f>
        <v>0</v>
      </c>
      <c r="F190" s="5"/>
    </row>
    <row r="191" spans="1:7" s="12" customFormat="1" x14ac:dyDescent="0.2">
      <c r="A191" s="83"/>
      <c r="B191" s="19" t="s">
        <v>72</v>
      </c>
      <c r="C191" s="105"/>
      <c r="D191" s="155"/>
      <c r="E191" s="41">
        <f>SUM(E39+E142+E164+E175+E187)*5%</f>
        <v>0</v>
      </c>
      <c r="F191" s="5"/>
    </row>
    <row r="192" spans="1:7" s="12" customFormat="1" x14ac:dyDescent="0.2">
      <c r="A192" s="83"/>
      <c r="B192" s="19"/>
      <c r="C192" s="106"/>
      <c r="D192" s="109"/>
      <c r="E192" s="108"/>
      <c r="F192" s="5"/>
    </row>
    <row r="193" spans="1:6" s="12" customFormat="1" x14ac:dyDescent="0.2">
      <c r="A193" s="111"/>
      <c r="B193" s="116" t="s">
        <v>68</v>
      </c>
      <c r="C193" s="142"/>
      <c r="D193" s="156"/>
      <c r="E193" s="127">
        <f>SUM(E185:E192)</f>
        <v>0</v>
      </c>
      <c r="F193" s="5"/>
    </row>
    <row r="194" spans="1:6" s="12" customFormat="1" x14ac:dyDescent="0.2">
      <c r="A194" s="83"/>
      <c r="B194" s="19"/>
      <c r="C194" s="106"/>
      <c r="D194" s="109"/>
      <c r="E194" s="108"/>
      <c r="F194" s="5"/>
    </row>
    <row r="195" spans="1:6" s="12" customFormat="1" x14ac:dyDescent="0.2">
      <c r="A195" s="83"/>
      <c r="B195" s="84" t="s">
        <v>259</v>
      </c>
      <c r="C195" s="106"/>
      <c r="D195" s="109"/>
      <c r="E195" s="235">
        <f>E193+E175+E164+E142+E39</f>
        <v>0</v>
      </c>
      <c r="F195" s="5"/>
    </row>
    <row r="196" spans="1:6" s="12" customFormat="1" x14ac:dyDescent="0.2">
      <c r="A196" s="86"/>
      <c r="B196" s="84" t="s">
        <v>40</v>
      </c>
      <c r="C196" s="106"/>
      <c r="D196" s="109"/>
      <c r="E196" s="108"/>
      <c r="F196" s="5"/>
    </row>
    <row r="197" spans="1:6" s="12" customFormat="1" x14ac:dyDescent="0.2">
      <c r="A197" s="83"/>
      <c r="B197" s="19"/>
      <c r="C197" s="106"/>
      <c r="D197" s="155"/>
      <c r="E197" s="108"/>
      <c r="F197" s="5"/>
    </row>
    <row r="198" spans="1:6" s="12" customFormat="1" x14ac:dyDescent="0.2">
      <c r="A198" s="83"/>
      <c r="B198" s="19"/>
      <c r="C198" s="106"/>
      <c r="D198" s="155"/>
      <c r="E198" s="108"/>
      <c r="F198" s="5"/>
    </row>
    <row r="199" spans="1:6" s="12" customFormat="1" x14ac:dyDescent="0.2">
      <c r="A199" s="83"/>
      <c r="B199" s="19"/>
      <c r="C199" s="106"/>
      <c r="D199" s="155"/>
      <c r="E199" s="108"/>
      <c r="F199" s="5"/>
    </row>
    <row r="200" spans="1:6" s="12" customFormat="1" x14ac:dyDescent="0.2">
      <c r="A200" s="83"/>
      <c r="B200" s="19"/>
      <c r="C200" s="106"/>
      <c r="D200" s="155"/>
      <c r="E200" s="108"/>
      <c r="F200" s="5"/>
    </row>
    <row r="201" spans="1:6" x14ac:dyDescent="0.2">
      <c r="A201" s="86"/>
      <c r="B201" s="15"/>
      <c r="D201" s="153">
        <v>0</v>
      </c>
      <c r="F201" s="5"/>
    </row>
    <row r="202" spans="1:6" x14ac:dyDescent="0.2">
      <c r="F202" s="5"/>
    </row>
  </sheetData>
  <sheetProtection selectLockedCells="1"/>
  <phoneticPr fontId="3" type="noConversion"/>
  <conditionalFormatting sqref="E197:E65450 E43 E2 E4:E5 E48:E49 E154:E157 E35 E161 E38 E36:F36 E164:E171 E174:E182 E185:E189 E146:E152">
    <cfRule type="cellIs" dxfId="13" priority="68" stopIfTrue="1" operator="equal">
      <formula>0</formula>
    </cfRule>
  </conditionalFormatting>
  <conditionalFormatting sqref="E190 E163">
    <cfRule type="cellIs" dxfId="12" priority="69" stopIfTrue="1" operator="equal">
      <formula>0</formula>
    </cfRule>
  </conditionalFormatting>
  <conditionalFormatting sqref="E162">
    <cfRule type="cellIs" dxfId="11" priority="64" stopIfTrue="1" operator="equal">
      <formula>0</formula>
    </cfRule>
  </conditionalFormatting>
  <conditionalFormatting sqref="E32">
    <cfRule type="cellIs" dxfId="10" priority="57" stopIfTrue="1" operator="equal">
      <formula>0</formula>
    </cfRule>
  </conditionalFormatting>
  <conditionalFormatting sqref="E54:E55">
    <cfRule type="cellIs" dxfId="9" priority="55" stopIfTrue="1" operator="equal">
      <formula>0</formula>
    </cfRule>
  </conditionalFormatting>
  <conditionalFormatting sqref="E51:E52">
    <cfRule type="cellIs" dxfId="8" priority="53" stopIfTrue="1" operator="equal">
      <formula>0</formula>
    </cfRule>
  </conditionalFormatting>
  <conditionalFormatting sqref="E83:E84">
    <cfRule type="cellIs" dxfId="7" priority="36" stopIfTrue="1" operator="equal">
      <formula>0</formula>
    </cfRule>
  </conditionalFormatting>
  <conditionalFormatting sqref="E85:E87">
    <cfRule type="cellIs" dxfId="6" priority="35" stopIfTrue="1" operator="equal">
      <formula>0</formula>
    </cfRule>
  </conditionalFormatting>
  <conditionalFormatting sqref="E81">
    <cfRule type="cellIs" dxfId="5" priority="34" stopIfTrue="1" operator="equal">
      <formula>0</formula>
    </cfRule>
  </conditionalFormatting>
  <conditionalFormatting sqref="E90:E91">
    <cfRule type="cellIs" dxfId="4" priority="32" stopIfTrue="1" operator="equal">
      <formula>0</formula>
    </cfRule>
  </conditionalFormatting>
  <conditionalFormatting sqref="E158:E160">
    <cfRule type="cellIs" dxfId="3" priority="31" stopIfTrue="1" operator="equal">
      <formula>0</formula>
    </cfRule>
  </conditionalFormatting>
  <conditionalFormatting sqref="F37">
    <cfRule type="cellIs" dxfId="2" priority="29" stopIfTrue="1" operator="equal">
      <formula>0</formula>
    </cfRule>
  </conditionalFormatting>
  <conditionalFormatting sqref="F138:F139">
    <cfRule type="cellIs" dxfId="1" priority="25" stopIfTrue="1" operator="equal">
      <formula>0</formula>
    </cfRule>
  </conditionalFormatting>
  <conditionalFormatting sqref="E34">
    <cfRule type="cellIs" dxfId="0" priority="1" stopIfTrue="1" operator="equal">
      <formula>0</formula>
    </cfRule>
  </conditionalFormatting>
  <pageMargins left="0.98425196850393704" right="0.55118110236220474" top="0.98425196850393704" bottom="0.98425196850393704" header="0.39370078740157483" footer="0.39370078740157483"/>
  <pageSetup paperSize="9" scale="85" orientation="portrait" useFirstPageNumber="1" r:id="rId1"/>
  <headerFooter alignWithMargins="0">
    <oddHeader>&amp;CSANACIJA OBJEKTA CIRKOVCE 48&amp;R&amp;A</oddHeader>
    <oddFooter xml:space="preserve">&amp;C
Objekt: CIRKOVCE 48 /    &amp;P 
</oddFooter>
  </headerFooter>
  <rowBreaks count="5" manualBreakCount="5">
    <brk id="42" max="16383" man="1"/>
    <brk id="74" max="4" man="1"/>
    <brk id="116" max="4" man="1"/>
    <brk id="151" max="16383" man="1"/>
    <brk id="198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3"/>
  <sheetViews>
    <sheetView view="pageLayout" zoomScaleNormal="100" zoomScaleSheetLayoutView="100" workbookViewId="0">
      <selection activeCell="F38" sqref="F38"/>
    </sheetView>
  </sheetViews>
  <sheetFormatPr defaultRowHeight="12.75" x14ac:dyDescent="0.2"/>
  <cols>
    <col min="1" max="1" width="5" style="167" customWidth="1"/>
    <col min="2" max="2" width="39" style="173" customWidth="1"/>
    <col min="3" max="3" width="1.85546875" style="169" customWidth="1"/>
    <col min="4" max="4" width="7.5703125" style="167" customWidth="1"/>
    <col min="5" max="5" width="7" style="170" customWidth="1"/>
    <col min="6" max="6" width="9.5703125" style="171" customWidth="1"/>
    <col min="7" max="7" width="16.5703125" style="171" customWidth="1"/>
    <col min="8" max="8" width="9.140625" style="167"/>
    <col min="9" max="9" width="11" style="167" customWidth="1"/>
    <col min="10" max="16384" width="9.140625" style="167"/>
  </cols>
  <sheetData>
    <row r="1" spans="1:7" x14ac:dyDescent="0.2">
      <c r="A1" s="167" t="s">
        <v>248</v>
      </c>
      <c r="B1" s="168" t="s">
        <v>170</v>
      </c>
    </row>
    <row r="3" spans="1:7" x14ac:dyDescent="0.2">
      <c r="B3" s="168" t="s">
        <v>171</v>
      </c>
    </row>
    <row r="5" spans="1:7" x14ac:dyDescent="0.2">
      <c r="B5" s="168" t="s">
        <v>261</v>
      </c>
    </row>
    <row r="8" spans="1:7" x14ac:dyDescent="0.2">
      <c r="B8" s="168" t="s">
        <v>12</v>
      </c>
      <c r="C8" s="172"/>
      <c r="F8" s="256" t="s">
        <v>262</v>
      </c>
      <c r="G8" s="256" t="s">
        <v>257</v>
      </c>
    </row>
    <row r="9" spans="1:7" x14ac:dyDescent="0.2">
      <c r="G9" s="174"/>
    </row>
    <row r="10" spans="1:7" x14ac:dyDescent="0.2">
      <c r="A10" s="175" t="s">
        <v>21</v>
      </c>
      <c r="B10" s="176" t="s">
        <v>172</v>
      </c>
      <c r="C10" s="177"/>
      <c r="G10" s="174">
        <f>G59</f>
        <v>0</v>
      </c>
    </row>
    <row r="11" spans="1:7" x14ac:dyDescent="0.2">
      <c r="A11" s="175"/>
      <c r="B11" s="176"/>
      <c r="C11" s="177"/>
      <c r="G11" s="174"/>
    </row>
    <row r="12" spans="1:7" s="179" customFormat="1" x14ac:dyDescent="0.2">
      <c r="A12" s="172" t="s">
        <v>22</v>
      </c>
      <c r="B12" s="168" t="s">
        <v>173</v>
      </c>
      <c r="C12" s="178"/>
      <c r="E12" s="180"/>
      <c r="F12" s="181"/>
      <c r="G12" s="174">
        <f>G79</f>
        <v>0</v>
      </c>
    </row>
    <row r="13" spans="1:7" x14ac:dyDescent="0.2">
      <c r="A13" s="182"/>
      <c r="G13" s="174"/>
    </row>
    <row r="14" spans="1:7" x14ac:dyDescent="0.2">
      <c r="A14" s="182" t="s">
        <v>23</v>
      </c>
      <c r="B14" s="168" t="s">
        <v>174</v>
      </c>
      <c r="G14" s="174">
        <f>G90</f>
        <v>0</v>
      </c>
    </row>
    <row r="15" spans="1:7" x14ac:dyDescent="0.2">
      <c r="A15" s="182"/>
      <c r="G15" s="174"/>
    </row>
    <row r="16" spans="1:7" x14ac:dyDescent="0.2">
      <c r="A16" s="172" t="s">
        <v>24</v>
      </c>
      <c r="B16" s="183" t="s">
        <v>175</v>
      </c>
      <c r="C16" s="177"/>
      <c r="G16" s="174">
        <f>G109</f>
        <v>0</v>
      </c>
    </row>
    <row r="17" spans="1:9" x14ac:dyDescent="0.2">
      <c r="A17" s="172"/>
      <c r="B17" s="176"/>
      <c r="C17" s="177"/>
      <c r="G17" s="174"/>
    </row>
    <row r="18" spans="1:9" ht="25.5" x14ac:dyDescent="0.2">
      <c r="A18" s="172" t="s">
        <v>25</v>
      </c>
      <c r="B18" s="168" t="s">
        <v>176</v>
      </c>
      <c r="C18" s="177"/>
      <c r="G18" s="174">
        <f>G126</f>
        <v>0</v>
      </c>
    </row>
    <row r="19" spans="1:9" s="179" customFormat="1" x14ac:dyDescent="0.2">
      <c r="A19" s="178"/>
      <c r="B19" s="184"/>
      <c r="C19" s="185"/>
      <c r="E19" s="180"/>
      <c r="F19" s="181"/>
      <c r="G19" s="174"/>
    </row>
    <row r="20" spans="1:9" x14ac:dyDescent="0.2">
      <c r="A20" s="172" t="s">
        <v>26</v>
      </c>
      <c r="B20" s="168" t="s">
        <v>177</v>
      </c>
      <c r="C20" s="177"/>
      <c r="G20" s="174">
        <f>G137</f>
        <v>0</v>
      </c>
    </row>
    <row r="21" spans="1:9" s="179" customFormat="1" x14ac:dyDescent="0.2">
      <c r="A21" s="178"/>
      <c r="B21" s="184"/>
      <c r="C21" s="185"/>
      <c r="E21" s="180"/>
      <c r="F21" s="181"/>
      <c r="G21" s="167"/>
      <c r="I21" s="186"/>
    </row>
    <row r="22" spans="1:9" x14ac:dyDescent="0.2">
      <c r="A22" s="172" t="s">
        <v>27</v>
      </c>
      <c r="B22" s="176" t="s">
        <v>178</v>
      </c>
      <c r="C22" s="177"/>
      <c r="G22" s="174">
        <f>G148</f>
        <v>0</v>
      </c>
    </row>
    <row r="23" spans="1:9" x14ac:dyDescent="0.2">
      <c r="A23" s="172"/>
      <c r="B23" s="176"/>
      <c r="C23" s="177"/>
      <c r="G23" s="174"/>
    </row>
    <row r="24" spans="1:9" x14ac:dyDescent="0.2">
      <c r="A24" s="172" t="s">
        <v>28</v>
      </c>
      <c r="B24" s="176" t="s">
        <v>179</v>
      </c>
      <c r="C24" s="177"/>
      <c r="D24" s="187">
        <v>0.03</v>
      </c>
      <c r="G24" s="174">
        <f>SUM(G10:G20)*D24</f>
        <v>0</v>
      </c>
    </row>
    <row r="25" spans="1:9" x14ac:dyDescent="0.2">
      <c r="A25" s="172"/>
      <c r="B25" s="176"/>
      <c r="C25" s="177"/>
      <c r="G25" s="174"/>
    </row>
    <row r="26" spans="1:9" x14ac:dyDescent="0.2">
      <c r="A26" s="172" t="s">
        <v>10</v>
      </c>
      <c r="B26" s="176" t="s">
        <v>180</v>
      </c>
      <c r="C26" s="177"/>
      <c r="D26" s="187">
        <v>0.1</v>
      </c>
      <c r="G26" s="174">
        <f>SUM(G10:G20)*D26</f>
        <v>0</v>
      </c>
    </row>
    <row r="27" spans="1:9" x14ac:dyDescent="0.2">
      <c r="A27" s="172"/>
      <c r="B27" s="176"/>
      <c r="C27" s="177"/>
      <c r="G27" s="174"/>
    </row>
    <row r="28" spans="1:9" x14ac:dyDescent="0.2">
      <c r="A28" s="172" t="s">
        <v>44</v>
      </c>
      <c r="B28" s="176" t="s">
        <v>181</v>
      </c>
      <c r="C28" s="177"/>
      <c r="D28" s="188">
        <v>0.01</v>
      </c>
      <c r="G28" s="174">
        <f>SUM(G10:G20)*D28</f>
        <v>0</v>
      </c>
    </row>
    <row r="29" spans="1:9" x14ac:dyDescent="0.2">
      <c r="A29" s="172"/>
      <c r="B29" s="176"/>
      <c r="C29" s="177"/>
      <c r="D29" s="188"/>
      <c r="G29" s="174"/>
    </row>
    <row r="30" spans="1:9" x14ac:dyDescent="0.2">
      <c r="A30" s="172" t="s">
        <v>102</v>
      </c>
      <c r="B30" s="176" t="s">
        <v>182</v>
      </c>
      <c r="C30" s="177"/>
      <c r="D30" s="188" t="s">
        <v>183</v>
      </c>
      <c r="E30" s="189">
        <v>2</v>
      </c>
      <c r="F30" s="174"/>
      <c r="G30" s="174">
        <f>F30*E30</f>
        <v>0</v>
      </c>
    </row>
    <row r="31" spans="1:9" x14ac:dyDescent="0.2">
      <c r="A31" s="172"/>
      <c r="B31" s="176"/>
      <c r="C31" s="177"/>
      <c r="D31" s="188"/>
      <c r="G31" s="174"/>
    </row>
    <row r="32" spans="1:9" x14ac:dyDescent="0.2">
      <c r="A32" s="172" t="s">
        <v>159</v>
      </c>
      <c r="B32" s="176" t="s">
        <v>184</v>
      </c>
      <c r="C32" s="177"/>
      <c r="D32" s="188" t="s">
        <v>185</v>
      </c>
      <c r="E32" s="189">
        <v>1</v>
      </c>
      <c r="F32" s="174"/>
      <c r="G32" s="174">
        <f>F32*E32</f>
        <v>0</v>
      </c>
      <c r="I32" s="190"/>
    </row>
    <row r="33" spans="1:9" x14ac:dyDescent="0.2">
      <c r="A33" s="172"/>
      <c r="B33" s="176"/>
      <c r="C33" s="177"/>
      <c r="D33" s="188"/>
      <c r="E33" s="189"/>
      <c r="F33" s="174"/>
      <c r="G33" s="174"/>
      <c r="I33" s="190"/>
    </row>
    <row r="34" spans="1:9" ht="13.5" thickBot="1" x14ac:dyDescent="0.25">
      <c r="A34" s="172" t="s">
        <v>160</v>
      </c>
      <c r="B34" s="251" t="s">
        <v>186</v>
      </c>
      <c r="C34" s="252"/>
      <c r="D34" s="253" t="s">
        <v>185</v>
      </c>
      <c r="E34" s="254">
        <v>1</v>
      </c>
      <c r="F34" s="255"/>
      <c r="G34" s="255">
        <f>F34*E34</f>
        <v>0</v>
      </c>
      <c r="I34" s="190"/>
    </row>
    <row r="35" spans="1:9" x14ac:dyDescent="0.2">
      <c r="A35" s="172"/>
      <c r="B35" s="176"/>
      <c r="C35" s="177"/>
      <c r="D35" s="190"/>
      <c r="G35" s="174"/>
    </row>
    <row r="36" spans="1:9" s="191" customFormat="1" x14ac:dyDescent="0.2">
      <c r="B36" s="176" t="s">
        <v>258</v>
      </c>
      <c r="C36" s="192"/>
      <c r="D36" s="193"/>
      <c r="E36" s="194"/>
      <c r="F36" s="195"/>
      <c r="G36" s="199">
        <f>+SUM(G10:G34)</f>
        <v>0</v>
      </c>
    </row>
    <row r="37" spans="1:9" x14ac:dyDescent="0.2">
      <c r="B37" s="176"/>
      <c r="C37" s="177"/>
      <c r="D37" s="196"/>
      <c r="E37" s="197"/>
      <c r="F37" s="198"/>
      <c r="G37" s="199"/>
    </row>
    <row r="38" spans="1:9" x14ac:dyDescent="0.2">
      <c r="B38" s="200"/>
      <c r="C38" s="182"/>
      <c r="E38" s="167"/>
    </row>
    <row r="39" spans="1:9" x14ac:dyDescent="0.2">
      <c r="A39" s="182" t="s">
        <v>21</v>
      </c>
      <c r="B39" s="176" t="s">
        <v>187</v>
      </c>
      <c r="C39" s="196"/>
      <c r="D39" s="197"/>
      <c r="E39" s="233" t="s">
        <v>50</v>
      </c>
      <c r="F39" s="125" t="s">
        <v>51</v>
      </c>
      <c r="G39" s="234" t="s">
        <v>257</v>
      </c>
    </row>
    <row r="40" spans="1:9" x14ac:dyDescent="0.2">
      <c r="B40" s="201"/>
      <c r="C40" s="196"/>
      <c r="D40" s="197"/>
      <c r="E40" s="198"/>
      <c r="F40" s="198"/>
    </row>
    <row r="41" spans="1:9" x14ac:dyDescent="0.2">
      <c r="A41" s="167" t="s">
        <v>21</v>
      </c>
      <c r="B41" s="201" t="s">
        <v>188</v>
      </c>
      <c r="C41" s="167"/>
      <c r="D41" s="196" t="s">
        <v>46</v>
      </c>
      <c r="E41" s="197">
        <v>25</v>
      </c>
      <c r="F41" s="198"/>
      <c r="G41" s="198">
        <f>F41*E41</f>
        <v>0</v>
      </c>
    </row>
    <row r="42" spans="1:9" x14ac:dyDescent="0.2">
      <c r="B42" s="201"/>
      <c r="C42" s="167"/>
      <c r="D42" s="196"/>
      <c r="E42" s="197"/>
      <c r="F42" s="198"/>
      <c r="G42" s="198"/>
    </row>
    <row r="43" spans="1:9" x14ac:dyDescent="0.2">
      <c r="A43" s="167" t="s">
        <v>22</v>
      </c>
      <c r="B43" s="201" t="s">
        <v>189</v>
      </c>
      <c r="C43" s="167"/>
      <c r="D43" s="196" t="s">
        <v>46</v>
      </c>
      <c r="E43" s="197">
        <v>11</v>
      </c>
      <c r="F43" s="198"/>
      <c r="G43" s="198">
        <f>F43*E43</f>
        <v>0</v>
      </c>
    </row>
    <row r="44" spans="1:9" x14ac:dyDescent="0.2">
      <c r="B44" s="201"/>
      <c r="C44" s="167"/>
      <c r="D44" s="196"/>
      <c r="E44" s="197"/>
      <c r="F44" s="198"/>
      <c r="G44" s="198"/>
    </row>
    <row r="45" spans="1:9" ht="25.5" x14ac:dyDescent="0.2">
      <c r="A45" s="167" t="s">
        <v>23</v>
      </c>
      <c r="B45" s="201" t="s">
        <v>190</v>
      </c>
      <c r="C45" s="167"/>
      <c r="D45" s="196" t="s">
        <v>48</v>
      </c>
      <c r="E45" s="197">
        <v>350</v>
      </c>
      <c r="F45" s="198"/>
      <c r="G45" s="198">
        <f>F45*E45</f>
        <v>0</v>
      </c>
    </row>
    <row r="46" spans="1:9" x14ac:dyDescent="0.2">
      <c r="B46" s="201"/>
      <c r="C46" s="167"/>
      <c r="D46" s="196"/>
      <c r="E46" s="197"/>
      <c r="F46" s="198"/>
      <c r="G46" s="198"/>
    </row>
    <row r="47" spans="1:9" ht="51" x14ac:dyDescent="0.2">
      <c r="A47" s="167" t="s">
        <v>24</v>
      </c>
      <c r="B47" s="201" t="s">
        <v>191</v>
      </c>
      <c r="C47" s="167"/>
      <c r="D47" s="196" t="s">
        <v>48</v>
      </c>
      <c r="E47" s="197">
        <v>120</v>
      </c>
      <c r="F47" s="198"/>
      <c r="G47" s="198">
        <f>F47*E47</f>
        <v>0</v>
      </c>
    </row>
    <row r="48" spans="1:9" x14ac:dyDescent="0.2">
      <c r="B48" s="201"/>
      <c r="C48" s="167"/>
      <c r="D48" s="196"/>
      <c r="E48" s="197"/>
      <c r="F48" s="198"/>
      <c r="G48" s="198"/>
    </row>
    <row r="49" spans="1:7" ht="25.5" x14ac:dyDescent="0.2">
      <c r="A49" s="167" t="s">
        <v>25</v>
      </c>
      <c r="B49" s="201" t="s">
        <v>192</v>
      </c>
      <c r="C49" s="167"/>
      <c r="D49" s="196" t="s">
        <v>185</v>
      </c>
      <c r="E49" s="197">
        <v>1</v>
      </c>
      <c r="F49" s="198"/>
      <c r="G49" s="198">
        <f>F49*E49</f>
        <v>0</v>
      </c>
    </row>
    <row r="50" spans="1:7" x14ac:dyDescent="0.2">
      <c r="B50" s="201"/>
      <c r="C50" s="167"/>
      <c r="D50" s="196"/>
      <c r="E50" s="197"/>
      <c r="F50" s="198"/>
      <c r="G50" s="198"/>
    </row>
    <row r="51" spans="1:7" x14ac:dyDescent="0.2">
      <c r="A51" s="167" t="s">
        <v>26</v>
      </c>
      <c r="B51" s="201" t="s">
        <v>193</v>
      </c>
      <c r="C51" s="167"/>
      <c r="D51" s="196" t="s">
        <v>46</v>
      </c>
      <c r="E51" s="197">
        <v>1</v>
      </c>
      <c r="F51" s="198"/>
      <c r="G51" s="198">
        <f>F51*E51</f>
        <v>0</v>
      </c>
    </row>
    <row r="52" spans="1:7" x14ac:dyDescent="0.2">
      <c r="B52" s="201"/>
      <c r="C52" s="167"/>
      <c r="D52" s="196"/>
      <c r="E52" s="197"/>
      <c r="F52" s="198"/>
      <c r="G52" s="198"/>
    </row>
    <row r="53" spans="1:7" x14ac:dyDescent="0.2">
      <c r="A53" s="167" t="s">
        <v>27</v>
      </c>
      <c r="B53" s="201" t="s">
        <v>194</v>
      </c>
      <c r="C53" s="167"/>
      <c r="D53" s="196" t="s">
        <v>46</v>
      </c>
      <c r="E53" s="197">
        <v>1</v>
      </c>
      <c r="F53" s="198"/>
      <c r="G53" s="198">
        <f>F53*E53</f>
        <v>0</v>
      </c>
    </row>
    <row r="54" spans="1:7" x14ac:dyDescent="0.2">
      <c r="B54" s="201"/>
      <c r="C54" s="167"/>
      <c r="D54" s="196"/>
      <c r="E54" s="197"/>
      <c r="F54" s="198"/>
      <c r="G54" s="198"/>
    </row>
    <row r="55" spans="1:7" ht="25.5" x14ac:dyDescent="0.2">
      <c r="A55" s="167" t="s">
        <v>28</v>
      </c>
      <c r="B55" s="201" t="s">
        <v>195</v>
      </c>
      <c r="C55" s="167"/>
      <c r="D55" s="196" t="s">
        <v>46</v>
      </c>
      <c r="E55" s="197">
        <v>1</v>
      </c>
      <c r="F55" s="198"/>
      <c r="G55" s="198">
        <f>F55*E55</f>
        <v>0</v>
      </c>
    </row>
    <row r="56" spans="1:7" x14ac:dyDescent="0.2">
      <c r="B56" s="201"/>
      <c r="C56" s="167"/>
      <c r="D56" s="196"/>
      <c r="E56" s="197"/>
      <c r="F56" s="198"/>
      <c r="G56" s="198"/>
    </row>
    <row r="57" spans="1:7" ht="26.25" thickBot="1" x14ac:dyDescent="0.25">
      <c r="A57" s="167" t="s">
        <v>10</v>
      </c>
      <c r="B57" s="244" t="s">
        <v>196</v>
      </c>
      <c r="C57" s="249"/>
      <c r="D57" s="245" t="s">
        <v>46</v>
      </c>
      <c r="E57" s="246">
        <v>1</v>
      </c>
      <c r="F57" s="247"/>
      <c r="G57" s="247">
        <f>F57*E57</f>
        <v>0</v>
      </c>
    </row>
    <row r="58" spans="1:7" x14ac:dyDescent="0.2">
      <c r="A58" s="202"/>
    </row>
    <row r="59" spans="1:7" s="182" customFormat="1" x14ac:dyDescent="0.2">
      <c r="B59" s="168" t="s">
        <v>197</v>
      </c>
      <c r="F59" s="174"/>
      <c r="G59" s="174">
        <f>SUM(G41:G58)</f>
        <v>0</v>
      </c>
    </row>
    <row r="60" spans="1:7" s="182" customFormat="1" x14ac:dyDescent="0.2">
      <c r="B60" s="168"/>
      <c r="F60" s="174"/>
      <c r="G60" s="174"/>
    </row>
    <row r="61" spans="1:7" s="182" customFormat="1" x14ac:dyDescent="0.2">
      <c r="B61" s="168"/>
      <c r="F61" s="174"/>
      <c r="G61" s="174"/>
    </row>
    <row r="62" spans="1:7" s="182" customFormat="1" x14ac:dyDescent="0.2">
      <c r="A62" s="182" t="s">
        <v>22</v>
      </c>
      <c r="B62" s="168" t="s">
        <v>198</v>
      </c>
      <c r="F62" s="174"/>
      <c r="G62" s="174"/>
    </row>
    <row r="63" spans="1:7" x14ac:dyDescent="0.2">
      <c r="B63" s="200"/>
      <c r="C63" s="182"/>
      <c r="E63" s="167"/>
    </row>
    <row r="64" spans="1:7" ht="25.5" x14ac:dyDescent="0.2">
      <c r="A64" s="203" t="s">
        <v>21</v>
      </c>
      <c r="B64" s="173" t="s">
        <v>199</v>
      </c>
      <c r="C64" s="172"/>
      <c r="D64" s="172"/>
      <c r="E64" s="204"/>
      <c r="F64" s="204"/>
      <c r="G64" s="205"/>
    </row>
    <row r="65" spans="1:8" x14ac:dyDescent="0.2">
      <c r="A65" s="172"/>
      <c r="B65" s="168"/>
      <c r="C65" s="172"/>
      <c r="D65" s="172"/>
      <c r="E65" s="204"/>
      <c r="F65" s="204"/>
      <c r="G65" s="205"/>
    </row>
    <row r="66" spans="1:8" ht="17.25" customHeight="1" x14ac:dyDescent="0.2">
      <c r="A66" s="169">
        <v>1.1000000000000001</v>
      </c>
      <c r="B66" s="173" t="s">
        <v>200</v>
      </c>
      <c r="C66" s="167"/>
      <c r="D66" s="169" t="s">
        <v>46</v>
      </c>
      <c r="E66" s="169">
        <v>1</v>
      </c>
      <c r="F66" s="205"/>
      <c r="G66" s="205">
        <f>E66*F66</f>
        <v>0</v>
      </c>
    </row>
    <row r="67" spans="1:8" ht="26.25" customHeight="1" x14ac:dyDescent="0.2">
      <c r="A67" s="169">
        <v>1.2</v>
      </c>
      <c r="B67" s="173" t="s">
        <v>201</v>
      </c>
      <c r="C67" s="167"/>
      <c r="D67" s="169" t="s">
        <v>185</v>
      </c>
      <c r="E67" s="169">
        <v>1</v>
      </c>
      <c r="F67" s="205"/>
      <c r="G67" s="205">
        <f>E67*F67</f>
        <v>0</v>
      </c>
    </row>
    <row r="68" spans="1:8" x14ac:dyDescent="0.2">
      <c r="A68" s="169"/>
      <c r="C68" s="167"/>
      <c r="D68" s="169"/>
      <c r="E68" s="169"/>
      <c r="F68" s="205"/>
      <c r="G68" s="205"/>
    </row>
    <row r="69" spans="1:8" s="62" customFormat="1" ht="49.5" customHeight="1" x14ac:dyDescent="0.2">
      <c r="A69" s="206" t="s">
        <v>22</v>
      </c>
      <c r="B69" s="207" t="s">
        <v>202</v>
      </c>
      <c r="C69" s="206"/>
      <c r="D69" s="206" t="s">
        <v>46</v>
      </c>
      <c r="E69" s="169">
        <v>1</v>
      </c>
      <c r="F69" s="208"/>
      <c r="G69" s="209">
        <f>F69*E69</f>
        <v>0</v>
      </c>
      <c r="H69" s="206"/>
    </row>
    <row r="70" spans="1:8" s="62" customFormat="1" x14ac:dyDescent="0.2">
      <c r="A70" s="206"/>
      <c r="B70" s="207"/>
      <c r="C70" s="206"/>
      <c r="D70" s="206"/>
      <c r="E70" s="208"/>
      <c r="F70" s="208"/>
      <c r="G70" s="209"/>
      <c r="H70" s="206"/>
    </row>
    <row r="71" spans="1:8" s="62" customFormat="1" x14ac:dyDescent="0.2">
      <c r="A71" s="206">
        <v>2.1</v>
      </c>
      <c r="B71" s="207" t="s">
        <v>203</v>
      </c>
      <c r="C71" s="210"/>
      <c r="D71" s="206"/>
      <c r="E71" s="206"/>
      <c r="F71" s="208"/>
      <c r="G71" s="208"/>
      <c r="H71" s="206"/>
    </row>
    <row r="72" spans="1:8" s="62" customFormat="1" ht="25.5" x14ac:dyDescent="0.2">
      <c r="A72" s="206" t="s">
        <v>204</v>
      </c>
      <c r="B72" s="207" t="s">
        <v>205</v>
      </c>
      <c r="C72" s="210"/>
      <c r="D72" s="206" t="s">
        <v>46</v>
      </c>
      <c r="E72" s="206" t="s">
        <v>206</v>
      </c>
      <c r="F72" s="208"/>
      <c r="G72" s="208">
        <f t="shared" ref="G72:G77" si="0">E72*F72</f>
        <v>0</v>
      </c>
      <c r="H72" s="206"/>
    </row>
    <row r="73" spans="1:8" s="62" customFormat="1" ht="25.5" x14ac:dyDescent="0.2">
      <c r="A73" s="206" t="s">
        <v>207</v>
      </c>
      <c r="B73" s="207" t="s">
        <v>208</v>
      </c>
      <c r="C73" s="210"/>
      <c r="D73" s="206" t="s">
        <v>46</v>
      </c>
      <c r="E73" s="206" t="s">
        <v>134</v>
      </c>
      <c r="F73" s="208"/>
      <c r="G73" s="208">
        <f t="shared" si="0"/>
        <v>0</v>
      </c>
      <c r="H73" s="206"/>
    </row>
    <row r="74" spans="1:8" s="62" customFormat="1" x14ac:dyDescent="0.2">
      <c r="A74" s="206">
        <v>2.2000000000000002</v>
      </c>
      <c r="B74" s="207" t="s">
        <v>209</v>
      </c>
      <c r="C74" s="210"/>
      <c r="D74" s="206" t="s">
        <v>46</v>
      </c>
      <c r="E74" s="206" t="s">
        <v>206</v>
      </c>
      <c r="F74" s="208"/>
      <c r="G74" s="208">
        <f t="shared" si="0"/>
        <v>0</v>
      </c>
      <c r="H74" s="206"/>
    </row>
    <row r="75" spans="1:8" s="62" customFormat="1" x14ac:dyDescent="0.2">
      <c r="A75" s="206">
        <v>2.2999999999999998</v>
      </c>
      <c r="B75" s="207" t="s">
        <v>210</v>
      </c>
      <c r="C75" s="210"/>
      <c r="D75" s="206" t="s">
        <v>46</v>
      </c>
      <c r="E75" s="206" t="s">
        <v>134</v>
      </c>
      <c r="F75" s="208"/>
      <c r="G75" s="208">
        <f t="shared" si="0"/>
        <v>0</v>
      </c>
      <c r="H75" s="206"/>
    </row>
    <row r="76" spans="1:8" s="62" customFormat="1" x14ac:dyDescent="0.2">
      <c r="A76" s="206">
        <v>2.4</v>
      </c>
      <c r="B76" s="207" t="s">
        <v>211</v>
      </c>
      <c r="C76" s="210"/>
      <c r="D76" s="206" t="s">
        <v>46</v>
      </c>
      <c r="E76" s="206" t="s">
        <v>134</v>
      </c>
      <c r="F76" s="208"/>
      <c r="G76" s="208">
        <f t="shared" si="0"/>
        <v>0</v>
      </c>
      <c r="H76" s="206"/>
    </row>
    <row r="77" spans="1:8" s="62" customFormat="1" ht="30.75" customHeight="1" thickBot="1" x14ac:dyDescent="0.25">
      <c r="A77" s="206">
        <v>2.5</v>
      </c>
      <c r="B77" s="240" t="s">
        <v>212</v>
      </c>
      <c r="C77" s="241"/>
      <c r="D77" s="242" t="s">
        <v>46</v>
      </c>
      <c r="E77" s="242" t="s">
        <v>134</v>
      </c>
      <c r="F77" s="243"/>
      <c r="G77" s="243">
        <f t="shared" si="0"/>
        <v>0</v>
      </c>
      <c r="H77" s="206"/>
    </row>
    <row r="78" spans="1:8" s="62" customFormat="1" x14ac:dyDescent="0.2">
      <c r="A78" s="206"/>
      <c r="B78" s="207"/>
      <c r="C78" s="210"/>
      <c r="D78" s="206"/>
      <c r="E78" s="206"/>
      <c r="F78" s="208"/>
      <c r="G78" s="208"/>
      <c r="H78" s="206"/>
    </row>
    <row r="79" spans="1:8" x14ac:dyDescent="0.2">
      <c r="A79" s="172"/>
      <c r="B79" s="168" t="s">
        <v>213</v>
      </c>
      <c r="C79" s="167"/>
      <c r="D79" s="172"/>
      <c r="E79" s="172"/>
      <c r="F79" s="204"/>
      <c r="G79" s="204">
        <f>SUM(G66:G77)</f>
        <v>0</v>
      </c>
    </row>
    <row r="80" spans="1:8" x14ac:dyDescent="0.2">
      <c r="A80" s="172" t="s">
        <v>23</v>
      </c>
      <c r="B80" s="183" t="s">
        <v>174</v>
      </c>
      <c r="C80" s="211"/>
      <c r="D80" s="212"/>
      <c r="E80" s="233" t="s">
        <v>50</v>
      </c>
      <c r="F80" s="125" t="s">
        <v>51</v>
      </c>
      <c r="G80" s="234" t="s">
        <v>257</v>
      </c>
    </row>
    <row r="81" spans="1:7" x14ac:dyDescent="0.2">
      <c r="B81" s="200"/>
      <c r="C81" s="182"/>
      <c r="E81" s="167"/>
    </row>
    <row r="82" spans="1:7" ht="89.25" x14ac:dyDescent="0.2">
      <c r="A82" s="167" t="s">
        <v>21</v>
      </c>
      <c r="B82" s="232" t="s">
        <v>214</v>
      </c>
      <c r="C82" s="182"/>
      <c r="D82" s="167" t="s">
        <v>46</v>
      </c>
      <c r="E82" s="167">
        <v>25</v>
      </c>
      <c r="G82" s="171">
        <f>F82*E82</f>
        <v>0</v>
      </c>
    </row>
    <row r="83" spans="1:7" x14ac:dyDescent="0.2">
      <c r="B83" s="200"/>
      <c r="C83" s="182"/>
      <c r="E83" s="167"/>
    </row>
    <row r="84" spans="1:7" ht="62.25" customHeight="1" x14ac:dyDescent="0.2">
      <c r="A84" s="169" t="s">
        <v>22</v>
      </c>
      <c r="B84" s="232" t="s">
        <v>254</v>
      </c>
      <c r="C84" s="167"/>
      <c r="D84" s="169" t="s">
        <v>46</v>
      </c>
      <c r="E84" s="169">
        <v>7</v>
      </c>
      <c r="F84" s="205"/>
      <c r="G84" s="205">
        <f>E84*F84</f>
        <v>0</v>
      </c>
    </row>
    <row r="85" spans="1:7" x14ac:dyDescent="0.2">
      <c r="B85" s="200"/>
      <c r="C85" s="182"/>
      <c r="E85" s="167"/>
    </row>
    <row r="86" spans="1:7" ht="67.5" customHeight="1" x14ac:dyDescent="0.2">
      <c r="A86" s="169" t="s">
        <v>23</v>
      </c>
      <c r="B86" s="232" t="s">
        <v>255</v>
      </c>
      <c r="C86" s="167"/>
      <c r="D86" s="169" t="s">
        <v>46</v>
      </c>
      <c r="E86" s="169">
        <v>5</v>
      </c>
      <c r="F86" s="205"/>
      <c r="G86" s="205">
        <f>E86*F86</f>
        <v>0</v>
      </c>
    </row>
    <row r="87" spans="1:7" x14ac:dyDescent="0.2">
      <c r="A87" s="169"/>
      <c r="C87" s="167"/>
      <c r="D87" s="169"/>
      <c r="E87" s="169"/>
      <c r="F87" s="205"/>
      <c r="G87" s="205"/>
    </row>
    <row r="88" spans="1:7" ht="62.25" customHeight="1" thickBot="1" x14ac:dyDescent="0.25">
      <c r="A88" s="169" t="s">
        <v>24</v>
      </c>
      <c r="B88" s="257" t="s">
        <v>256</v>
      </c>
      <c r="C88" s="249"/>
      <c r="D88" s="238" t="s">
        <v>46</v>
      </c>
      <c r="E88" s="238">
        <v>8</v>
      </c>
      <c r="F88" s="239"/>
      <c r="G88" s="239">
        <f>E88*F88</f>
        <v>0</v>
      </c>
    </row>
    <row r="89" spans="1:7" x14ac:dyDescent="0.2">
      <c r="B89" s="200"/>
      <c r="C89" s="182"/>
      <c r="E89" s="167"/>
    </row>
    <row r="90" spans="1:7" x14ac:dyDescent="0.2">
      <c r="B90" s="168" t="s">
        <v>213</v>
      </c>
      <c r="G90" s="174">
        <f>SUM(G82:G89)</f>
        <v>0</v>
      </c>
    </row>
    <row r="93" spans="1:7" x14ac:dyDescent="0.2">
      <c r="A93" s="172" t="s">
        <v>24</v>
      </c>
      <c r="B93" s="183" t="s">
        <v>175</v>
      </c>
      <c r="C93" s="211"/>
      <c r="D93" s="212"/>
      <c r="E93" s="213"/>
      <c r="F93" s="214"/>
      <c r="G93" s="214"/>
    </row>
    <row r="94" spans="1:7" x14ac:dyDescent="0.2">
      <c r="A94" s="215"/>
      <c r="B94" s="183"/>
      <c r="C94" s="211"/>
      <c r="D94" s="212"/>
      <c r="E94" s="213"/>
      <c r="F94" s="214"/>
      <c r="G94" s="214"/>
    </row>
    <row r="95" spans="1:7" ht="38.25" x14ac:dyDescent="0.2">
      <c r="A95" s="167" t="s">
        <v>21</v>
      </c>
      <c r="B95" s="173" t="s">
        <v>215</v>
      </c>
    </row>
    <row r="97" spans="1:7" x14ac:dyDescent="0.2">
      <c r="A97" s="202" t="s">
        <v>216</v>
      </c>
      <c r="B97" s="173" t="s">
        <v>217</v>
      </c>
      <c r="D97" s="167" t="s">
        <v>48</v>
      </c>
      <c r="E97" s="170">
        <v>490</v>
      </c>
      <c r="G97" s="171">
        <f>E97*F97</f>
        <v>0</v>
      </c>
    </row>
    <row r="98" spans="1:7" ht="25.5" x14ac:dyDescent="0.2">
      <c r="A98" s="202" t="s">
        <v>218</v>
      </c>
      <c r="B98" s="173" t="s">
        <v>219</v>
      </c>
      <c r="D98" s="167" t="s">
        <v>48</v>
      </c>
      <c r="E98" s="170">
        <v>55</v>
      </c>
      <c r="G98" s="171">
        <f>E98*F98</f>
        <v>0</v>
      </c>
    </row>
    <row r="99" spans="1:7" ht="25.5" x14ac:dyDescent="0.2">
      <c r="A99" s="202" t="s">
        <v>220</v>
      </c>
      <c r="B99" s="173" t="s">
        <v>221</v>
      </c>
      <c r="D99" s="167" t="s">
        <v>48</v>
      </c>
      <c r="E99" s="170">
        <v>25</v>
      </c>
      <c r="G99" s="171">
        <f>E99*F99</f>
        <v>0</v>
      </c>
    </row>
    <row r="100" spans="1:7" x14ac:dyDescent="0.2">
      <c r="A100" s="202"/>
    </row>
    <row r="101" spans="1:7" x14ac:dyDescent="0.2">
      <c r="A101" s="167" t="s">
        <v>22</v>
      </c>
      <c r="B101" s="173" t="s">
        <v>222</v>
      </c>
      <c r="D101" s="167" t="s">
        <v>48</v>
      </c>
      <c r="E101" s="170">
        <v>350</v>
      </c>
      <c r="G101" s="171">
        <f>E101*F101</f>
        <v>0</v>
      </c>
    </row>
    <row r="103" spans="1:7" x14ac:dyDescent="0.2">
      <c r="A103" s="167" t="s">
        <v>23</v>
      </c>
      <c r="B103" s="173" t="s">
        <v>223</v>
      </c>
      <c r="D103" s="167" t="s">
        <v>48</v>
      </c>
      <c r="E103" s="170">
        <v>15</v>
      </c>
      <c r="G103" s="171">
        <f>E103*F103</f>
        <v>0</v>
      </c>
    </row>
    <row r="105" spans="1:7" ht="38.25" x14ac:dyDescent="0.2">
      <c r="A105" s="167" t="s">
        <v>24</v>
      </c>
      <c r="B105" s="173" t="s">
        <v>224</v>
      </c>
      <c r="D105" s="167" t="s">
        <v>48</v>
      </c>
      <c r="E105" s="170">
        <v>15</v>
      </c>
      <c r="G105" s="171">
        <f>E105*F105</f>
        <v>0</v>
      </c>
    </row>
    <row r="107" spans="1:7" ht="41.25" customHeight="1" thickBot="1" x14ac:dyDescent="0.25">
      <c r="A107" s="167" t="s">
        <v>25</v>
      </c>
      <c r="B107" s="237" t="s">
        <v>225</v>
      </c>
      <c r="C107" s="238"/>
      <c r="D107" s="249" t="s">
        <v>183</v>
      </c>
      <c r="E107" s="250">
        <v>6</v>
      </c>
      <c r="F107" s="248"/>
      <c r="G107" s="248">
        <f>E107*F107</f>
        <v>0</v>
      </c>
    </row>
    <row r="109" spans="1:7" x14ac:dyDescent="0.2">
      <c r="A109" s="216"/>
      <c r="B109" s="183" t="s">
        <v>213</v>
      </c>
      <c r="C109" s="216"/>
      <c r="E109" s="216"/>
      <c r="F109" s="214"/>
      <c r="G109" s="217">
        <f>+SUM(G97:G108)</f>
        <v>0</v>
      </c>
    </row>
    <row r="110" spans="1:7" s="169" customFormat="1" x14ac:dyDescent="0.2">
      <c r="A110" s="172" t="s">
        <v>25</v>
      </c>
      <c r="B110" s="168" t="s">
        <v>226</v>
      </c>
      <c r="E110" s="233" t="s">
        <v>50</v>
      </c>
      <c r="F110" s="125" t="s">
        <v>51</v>
      </c>
      <c r="G110" s="234" t="s">
        <v>257</v>
      </c>
    </row>
    <row r="111" spans="1:7" s="169" customFormat="1" x14ac:dyDescent="0.2">
      <c r="B111" s="173"/>
      <c r="E111" s="205"/>
      <c r="F111" s="205"/>
    </row>
    <row r="112" spans="1:7" s="169" customFormat="1" ht="38.25" x14ac:dyDescent="0.2">
      <c r="A112" s="203" t="s">
        <v>21</v>
      </c>
      <c r="B112" s="173" t="s">
        <v>227</v>
      </c>
      <c r="D112" s="169" t="s">
        <v>48</v>
      </c>
      <c r="E112" s="169">
        <v>210</v>
      </c>
      <c r="F112" s="205"/>
      <c r="G112" s="205">
        <f>E112*F112</f>
        <v>0</v>
      </c>
    </row>
    <row r="113" spans="1:7" s="169" customFormat="1" x14ac:dyDescent="0.2">
      <c r="A113" s="203"/>
      <c r="B113" s="173"/>
      <c r="F113" s="205"/>
      <c r="G113" s="205"/>
    </row>
    <row r="114" spans="1:7" s="169" customFormat="1" ht="38.25" x14ac:dyDescent="0.2">
      <c r="A114" s="169" t="s">
        <v>22</v>
      </c>
      <c r="B114" s="173" t="s">
        <v>228</v>
      </c>
      <c r="F114" s="205"/>
      <c r="G114" s="205"/>
    </row>
    <row r="115" spans="1:7" s="169" customFormat="1" x14ac:dyDescent="0.2">
      <c r="A115" s="203" t="s">
        <v>229</v>
      </c>
      <c r="B115" s="173" t="s">
        <v>230</v>
      </c>
      <c r="D115" s="169" t="s">
        <v>46</v>
      </c>
      <c r="E115" s="169">
        <v>140</v>
      </c>
      <c r="F115" s="205"/>
      <c r="G115" s="205">
        <f>E115*F115</f>
        <v>0</v>
      </c>
    </row>
    <row r="116" spans="1:7" s="169" customFormat="1" x14ac:dyDescent="0.2">
      <c r="A116" s="203" t="s">
        <v>231</v>
      </c>
      <c r="B116" s="173" t="s">
        <v>232</v>
      </c>
      <c r="D116" s="169" t="s">
        <v>46</v>
      </c>
      <c r="E116" s="169">
        <v>45</v>
      </c>
      <c r="F116" s="205"/>
      <c r="G116" s="205">
        <f>E116*F116</f>
        <v>0</v>
      </c>
    </row>
    <row r="117" spans="1:7" s="169" customFormat="1" x14ac:dyDescent="0.2">
      <c r="B117" s="173"/>
      <c r="F117" s="205"/>
      <c r="G117" s="205"/>
    </row>
    <row r="118" spans="1:7" s="169" customFormat="1" x14ac:dyDescent="0.2">
      <c r="A118" s="169" t="s">
        <v>23</v>
      </c>
      <c r="B118" s="173" t="s">
        <v>233</v>
      </c>
      <c r="D118" s="169" t="s">
        <v>46</v>
      </c>
      <c r="E118" s="169">
        <v>25</v>
      </c>
      <c r="F118" s="205"/>
      <c r="G118" s="205">
        <f>E118*F118</f>
        <v>0</v>
      </c>
    </row>
    <row r="119" spans="1:7" s="169" customFormat="1" x14ac:dyDescent="0.2">
      <c r="B119" s="173"/>
      <c r="F119" s="205"/>
      <c r="G119" s="205"/>
    </row>
    <row r="120" spans="1:7" s="169" customFormat="1" x14ac:dyDescent="0.2">
      <c r="A120" s="169" t="s">
        <v>24</v>
      </c>
      <c r="B120" s="173" t="s">
        <v>234</v>
      </c>
      <c r="D120" s="169" t="s">
        <v>46</v>
      </c>
      <c r="E120" s="169">
        <v>9</v>
      </c>
      <c r="F120" s="205"/>
      <c r="G120" s="205">
        <f>E120*F120</f>
        <v>0</v>
      </c>
    </row>
    <row r="121" spans="1:7" s="169" customFormat="1" x14ac:dyDescent="0.2">
      <c r="B121" s="173"/>
      <c r="F121" s="205"/>
      <c r="G121" s="205"/>
    </row>
    <row r="122" spans="1:7" s="169" customFormat="1" ht="25.5" x14ac:dyDescent="0.2">
      <c r="A122" s="169" t="s">
        <v>25</v>
      </c>
      <c r="B122" s="173" t="s">
        <v>235</v>
      </c>
      <c r="D122" s="169" t="s">
        <v>48</v>
      </c>
      <c r="E122" s="169">
        <v>45</v>
      </c>
      <c r="F122" s="205"/>
      <c r="G122" s="205">
        <f>E122*F122</f>
        <v>0</v>
      </c>
    </row>
    <row r="123" spans="1:7" s="169" customFormat="1" x14ac:dyDescent="0.2">
      <c r="B123" s="173"/>
      <c r="F123" s="205"/>
      <c r="G123" s="205"/>
    </row>
    <row r="124" spans="1:7" s="169" customFormat="1" ht="13.5" thickBot="1" x14ac:dyDescent="0.25">
      <c r="A124" s="169" t="s">
        <v>26</v>
      </c>
      <c r="B124" s="237" t="s">
        <v>236</v>
      </c>
      <c r="C124" s="238"/>
      <c r="D124" s="238" t="s">
        <v>46</v>
      </c>
      <c r="E124" s="238">
        <v>30</v>
      </c>
      <c r="F124" s="239"/>
      <c r="G124" s="239">
        <f>F124*E124</f>
        <v>0</v>
      </c>
    </row>
    <row r="125" spans="1:7" s="169" customFormat="1" x14ac:dyDescent="0.2">
      <c r="B125" s="173"/>
      <c r="F125" s="205"/>
      <c r="G125" s="205"/>
    </row>
    <row r="126" spans="1:7" s="169" customFormat="1" x14ac:dyDescent="0.2">
      <c r="A126" s="172"/>
      <c r="B126" s="168" t="s">
        <v>237</v>
      </c>
      <c r="D126" s="172"/>
      <c r="E126" s="172"/>
      <c r="F126" s="204"/>
      <c r="G126" s="204">
        <f>SUM(G112:G124)</f>
        <v>0</v>
      </c>
    </row>
    <row r="127" spans="1:7" s="182" customFormat="1" x14ac:dyDescent="0.2">
      <c r="B127" s="168"/>
      <c r="F127" s="174"/>
      <c r="G127" s="174"/>
    </row>
    <row r="128" spans="1:7" s="182" customFormat="1" x14ac:dyDescent="0.2">
      <c r="B128" s="168"/>
      <c r="F128" s="174"/>
      <c r="G128" s="174"/>
    </row>
    <row r="129" spans="1:8" s="62" customFormat="1" x14ac:dyDescent="0.2">
      <c r="A129" s="218" t="s">
        <v>26</v>
      </c>
      <c r="B129" s="219" t="s">
        <v>177</v>
      </c>
      <c r="C129" s="206"/>
      <c r="D129" s="206"/>
      <c r="E129" s="208"/>
      <c r="F129" s="208"/>
      <c r="G129" s="209"/>
      <c r="H129" s="206"/>
    </row>
    <row r="130" spans="1:8" s="62" customFormat="1" x14ac:dyDescent="0.2">
      <c r="A130" s="206"/>
      <c r="B130" s="207"/>
      <c r="C130" s="206"/>
      <c r="D130" s="206"/>
      <c r="E130" s="208"/>
      <c r="F130" s="208"/>
      <c r="G130" s="209"/>
      <c r="H130" s="206"/>
    </row>
    <row r="131" spans="1:8" s="62" customFormat="1" ht="25.5" x14ac:dyDescent="0.2">
      <c r="A131" s="206"/>
      <c r="B131" s="207" t="s">
        <v>238</v>
      </c>
      <c r="C131" s="206"/>
      <c r="D131" s="206"/>
      <c r="E131" s="208"/>
      <c r="F131" s="208"/>
      <c r="G131" s="209"/>
      <c r="H131" s="206"/>
    </row>
    <row r="132" spans="1:8" s="62" customFormat="1" x14ac:dyDescent="0.2">
      <c r="A132" s="206"/>
      <c r="B132" s="207"/>
      <c r="C132" s="206"/>
      <c r="D132" s="206"/>
      <c r="E132" s="208"/>
      <c r="F132" s="208"/>
      <c r="G132" s="209"/>
      <c r="H132" s="206"/>
    </row>
    <row r="133" spans="1:8" s="62" customFormat="1" ht="25.5" x14ac:dyDescent="0.2">
      <c r="A133" s="206" t="s">
        <v>21</v>
      </c>
      <c r="B133" s="207" t="s">
        <v>239</v>
      </c>
      <c r="C133" s="210"/>
      <c r="D133" s="206" t="s">
        <v>48</v>
      </c>
      <c r="E133" s="206">
        <v>25</v>
      </c>
      <c r="F133" s="208"/>
      <c r="G133" s="208">
        <f>E133*F133</f>
        <v>0</v>
      </c>
      <c r="H133" s="206"/>
    </row>
    <row r="134" spans="1:8" s="62" customFormat="1" x14ac:dyDescent="0.2">
      <c r="A134" s="206"/>
      <c r="B134" s="207"/>
      <c r="C134" s="210"/>
      <c r="D134" s="206"/>
      <c r="E134" s="206"/>
      <c r="F134" s="208"/>
      <c r="G134" s="208"/>
      <c r="H134" s="206"/>
    </row>
    <row r="135" spans="1:8" s="62" customFormat="1" ht="13.5" thickBot="1" x14ac:dyDescent="0.25">
      <c r="A135" s="206" t="s">
        <v>22</v>
      </c>
      <c r="B135" s="240" t="s">
        <v>240</v>
      </c>
      <c r="C135" s="241"/>
      <c r="D135" s="242" t="s">
        <v>46</v>
      </c>
      <c r="E135" s="242">
        <v>2</v>
      </c>
      <c r="F135" s="243"/>
      <c r="G135" s="243">
        <f>E135*F135</f>
        <v>0</v>
      </c>
      <c r="H135" s="206"/>
    </row>
    <row r="136" spans="1:8" s="62" customFormat="1" x14ac:dyDescent="0.2">
      <c r="A136" s="206"/>
      <c r="B136" s="219"/>
      <c r="C136" s="210"/>
      <c r="D136" s="206"/>
      <c r="E136" s="206"/>
      <c r="F136" s="208"/>
      <c r="G136" s="208"/>
      <c r="H136" s="206"/>
    </row>
    <row r="137" spans="1:8" s="62" customFormat="1" x14ac:dyDescent="0.2">
      <c r="A137" s="206"/>
      <c r="B137" s="219" t="s">
        <v>197</v>
      </c>
      <c r="C137" s="210"/>
      <c r="D137" s="218"/>
      <c r="E137" s="206"/>
      <c r="F137" s="208"/>
      <c r="G137" s="220">
        <f>SUM(G131:G136)</f>
        <v>0</v>
      </c>
      <c r="H137" s="206"/>
    </row>
    <row r="138" spans="1:8" s="182" customFormat="1" x14ac:dyDescent="0.2">
      <c r="B138" s="168"/>
      <c r="F138" s="174"/>
      <c r="G138" s="174"/>
    </row>
    <row r="139" spans="1:8" x14ac:dyDescent="0.2">
      <c r="B139" s="200"/>
      <c r="C139" s="182"/>
      <c r="E139" s="167"/>
    </row>
    <row r="140" spans="1:8" x14ac:dyDescent="0.2">
      <c r="A140" s="177" t="s">
        <v>27</v>
      </c>
      <c r="B140" s="176" t="s">
        <v>178</v>
      </c>
      <c r="C140" s="177"/>
      <c r="D140" s="196"/>
      <c r="E140" s="197"/>
    </row>
    <row r="141" spans="1:8" x14ac:dyDescent="0.2">
      <c r="A141" s="196"/>
      <c r="B141" s="201"/>
      <c r="C141" s="196"/>
      <c r="D141" s="196"/>
      <c r="E141" s="197"/>
    </row>
    <row r="142" spans="1:8" ht="25.5" x14ac:dyDescent="0.2">
      <c r="A142" s="196" t="s">
        <v>21</v>
      </c>
      <c r="B142" s="201" t="s">
        <v>241</v>
      </c>
      <c r="C142" s="196"/>
      <c r="D142" s="196" t="s">
        <v>185</v>
      </c>
      <c r="E142" s="197">
        <v>1</v>
      </c>
      <c r="F142" s="198"/>
      <c r="G142" s="171">
        <f>+F142*E142</f>
        <v>0</v>
      </c>
    </row>
    <row r="143" spans="1:8" x14ac:dyDescent="0.2">
      <c r="A143" s="196"/>
      <c r="B143" s="201"/>
      <c r="C143" s="196"/>
      <c r="D143" s="196"/>
      <c r="E143" s="197"/>
    </row>
    <row r="144" spans="1:8" ht="38.25" x14ac:dyDescent="0.2">
      <c r="A144" s="196" t="s">
        <v>22</v>
      </c>
      <c r="B144" s="201" t="s">
        <v>242</v>
      </c>
      <c r="C144" s="196"/>
      <c r="D144" s="196" t="s">
        <v>185</v>
      </c>
      <c r="E144" s="197">
        <v>1</v>
      </c>
      <c r="F144" s="198"/>
      <c r="G144" s="171">
        <f>+F144*E144</f>
        <v>0</v>
      </c>
    </row>
    <row r="145" spans="1:7" x14ac:dyDescent="0.2">
      <c r="A145" s="196"/>
      <c r="B145" s="201"/>
      <c r="C145" s="196"/>
      <c r="D145" s="196"/>
      <c r="E145" s="197"/>
    </row>
    <row r="146" spans="1:7" ht="39" thickBot="1" x14ac:dyDescent="0.25">
      <c r="A146" s="196" t="s">
        <v>23</v>
      </c>
      <c r="B146" s="244" t="s">
        <v>243</v>
      </c>
      <c r="C146" s="245"/>
      <c r="D146" s="245" t="s">
        <v>185</v>
      </c>
      <c r="E146" s="246">
        <v>1</v>
      </c>
      <c r="F146" s="247"/>
      <c r="G146" s="248">
        <f>+F146*E146</f>
        <v>0</v>
      </c>
    </row>
    <row r="147" spans="1:7" x14ac:dyDescent="0.2">
      <c r="A147" s="221"/>
      <c r="B147" s="201"/>
      <c r="C147" s="196"/>
      <c r="D147" s="196"/>
      <c r="E147" s="197"/>
    </row>
    <row r="148" spans="1:7" x14ac:dyDescent="0.2">
      <c r="B148" s="176" t="s">
        <v>213</v>
      </c>
      <c r="C148" s="177"/>
      <c r="D148" s="177"/>
      <c r="E148" s="197"/>
      <c r="F148" s="198"/>
      <c r="G148" s="199">
        <f>+SUM(G142:G147)</f>
        <v>0</v>
      </c>
    </row>
    <row r="149" spans="1:7" x14ac:dyDescent="0.2">
      <c r="B149" s="176"/>
      <c r="C149" s="177"/>
      <c r="D149" s="177"/>
      <c r="E149" s="197"/>
      <c r="F149" s="198"/>
      <c r="G149" s="199"/>
    </row>
    <row r="150" spans="1:7" s="182" customFormat="1" x14ac:dyDescent="0.2">
      <c r="B150" s="168"/>
      <c r="F150" s="174"/>
      <c r="G150" s="174"/>
    </row>
    <row r="151" spans="1:7" x14ac:dyDescent="0.2">
      <c r="B151" s="200"/>
      <c r="C151" s="167"/>
      <c r="E151" s="167"/>
      <c r="G151" s="174"/>
    </row>
    <row r="155" spans="1:7" x14ac:dyDescent="0.2">
      <c r="B155" s="222"/>
      <c r="C155" s="167"/>
      <c r="E155" s="171"/>
    </row>
    <row r="157" spans="1:7" x14ac:dyDescent="0.2">
      <c r="B157" s="168"/>
      <c r="C157" s="167"/>
      <c r="D157" s="126"/>
      <c r="E157" s="223"/>
      <c r="F157" s="224"/>
      <c r="G157" s="224"/>
    </row>
    <row r="158" spans="1:7" x14ac:dyDescent="0.2">
      <c r="A158" s="169"/>
      <c r="C158" s="167"/>
      <c r="D158" s="170"/>
      <c r="E158" s="171"/>
    </row>
    <row r="159" spans="1:7" x14ac:dyDescent="0.2">
      <c r="A159" s="169"/>
      <c r="C159" s="167"/>
      <c r="D159" s="170"/>
      <c r="E159" s="171"/>
    </row>
    <row r="160" spans="1:7" x14ac:dyDescent="0.2">
      <c r="A160" s="169"/>
      <c r="C160" s="167"/>
      <c r="D160" s="170"/>
      <c r="E160" s="171"/>
    </row>
    <row r="161" spans="1:5" x14ac:dyDescent="0.2">
      <c r="A161" s="169"/>
      <c r="C161" s="167"/>
      <c r="D161" s="170"/>
      <c r="E161" s="171"/>
    </row>
    <row r="162" spans="1:5" x14ac:dyDescent="0.2">
      <c r="A162" s="169"/>
      <c r="C162" s="167"/>
      <c r="D162" s="170"/>
      <c r="E162" s="171"/>
    </row>
    <row r="163" spans="1:5" x14ac:dyDescent="0.2">
      <c r="A163" s="169"/>
      <c r="C163" s="167"/>
      <c r="D163" s="170"/>
      <c r="E163" s="171"/>
    </row>
    <row r="164" spans="1:5" x14ac:dyDescent="0.2">
      <c r="A164" s="169"/>
      <c r="C164" s="167"/>
      <c r="D164" s="170"/>
      <c r="E164" s="171"/>
    </row>
    <row r="165" spans="1:5" x14ac:dyDescent="0.2">
      <c r="A165" s="169"/>
      <c r="C165" s="167"/>
      <c r="D165" s="170"/>
      <c r="E165" s="171"/>
    </row>
    <row r="166" spans="1:5" x14ac:dyDescent="0.2">
      <c r="A166" s="169"/>
      <c r="C166" s="167"/>
      <c r="D166" s="170"/>
      <c r="E166" s="171"/>
    </row>
    <row r="167" spans="1:5" x14ac:dyDescent="0.2">
      <c r="A167" s="169"/>
      <c r="C167" s="167"/>
      <c r="D167" s="170"/>
      <c r="E167" s="171"/>
    </row>
    <row r="168" spans="1:5" x14ac:dyDescent="0.2">
      <c r="A168" s="169"/>
      <c r="C168" s="167"/>
      <c r="D168" s="170"/>
      <c r="E168" s="171"/>
    </row>
    <row r="169" spans="1:5" x14ac:dyDescent="0.2">
      <c r="A169" s="169"/>
      <c r="C169" s="167"/>
      <c r="D169" s="170"/>
      <c r="E169" s="171"/>
    </row>
    <row r="170" spans="1:5" x14ac:dyDescent="0.2">
      <c r="A170" s="169"/>
      <c r="C170" s="167"/>
      <c r="D170" s="170"/>
      <c r="E170" s="171"/>
    </row>
    <row r="171" spans="1:5" x14ac:dyDescent="0.2">
      <c r="A171" s="169"/>
      <c r="C171" s="167"/>
      <c r="D171" s="170"/>
      <c r="E171" s="171"/>
    </row>
    <row r="172" spans="1:5" x14ac:dyDescent="0.2">
      <c r="A172" s="169"/>
      <c r="C172" s="167"/>
      <c r="D172" s="170"/>
      <c r="E172" s="171"/>
    </row>
    <row r="173" spans="1:5" x14ac:dyDescent="0.2">
      <c r="A173" s="169"/>
      <c r="C173" s="167"/>
      <c r="D173" s="170"/>
      <c r="E173" s="171"/>
    </row>
    <row r="174" spans="1:5" x14ac:dyDescent="0.2">
      <c r="A174" s="169"/>
      <c r="C174" s="167"/>
      <c r="D174" s="170"/>
      <c r="E174" s="171"/>
    </row>
    <row r="175" spans="1:5" x14ac:dyDescent="0.2">
      <c r="A175" s="169"/>
      <c r="C175" s="167"/>
      <c r="D175" s="170"/>
      <c r="E175" s="171"/>
    </row>
    <row r="176" spans="1:5" x14ac:dyDescent="0.2">
      <c r="A176" s="169"/>
      <c r="C176" s="167"/>
      <c r="D176" s="170"/>
      <c r="E176" s="171"/>
    </row>
    <row r="177" spans="1:5" x14ac:dyDescent="0.2">
      <c r="A177" s="169"/>
      <c r="C177" s="167"/>
      <c r="D177" s="170"/>
      <c r="E177" s="171"/>
    </row>
    <row r="178" spans="1:5" x14ac:dyDescent="0.2">
      <c r="A178" s="169"/>
      <c r="C178" s="167"/>
      <c r="D178" s="170"/>
      <c r="E178" s="171"/>
    </row>
    <row r="179" spans="1:5" x14ac:dyDescent="0.2">
      <c r="A179" s="169"/>
      <c r="C179" s="167"/>
      <c r="D179" s="170"/>
      <c r="E179" s="171"/>
    </row>
    <row r="180" spans="1:5" x14ac:dyDescent="0.2">
      <c r="A180" s="169"/>
      <c r="C180" s="167"/>
      <c r="D180" s="170"/>
      <c r="E180" s="171"/>
    </row>
    <row r="181" spans="1:5" x14ac:dyDescent="0.2">
      <c r="A181" s="169"/>
      <c r="C181" s="167"/>
      <c r="D181" s="170"/>
      <c r="E181" s="171"/>
    </row>
    <row r="182" spans="1:5" x14ac:dyDescent="0.2">
      <c r="A182" s="169"/>
      <c r="C182" s="167"/>
      <c r="D182" s="170"/>
      <c r="E182" s="171"/>
    </row>
    <row r="183" spans="1:5" x14ac:dyDescent="0.2">
      <c r="A183" s="169"/>
      <c r="C183" s="167"/>
      <c r="D183" s="170"/>
      <c r="E183" s="171"/>
    </row>
  </sheetData>
  <pageMargins left="0.98425196850393704" right="0.59055118110236227" top="0.98425196850393704" bottom="0.98425196850393704" header="0.23622047244094491" footer="0.23622047244094491"/>
  <pageSetup paperSize="9" scale="99" orientation="portrait" r:id="rId1"/>
  <headerFooter alignWithMargins="0">
    <oddHeader>&amp;CSANACIJA OBJEKTA CIRKOVCE 48&amp;Relektro instalacije</oddHeader>
    <oddFooter>&amp;CStran &amp;P od &amp;N</oddFooter>
  </headerFooter>
  <rowBreaks count="1" manualBreakCount="1">
    <brk id="3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5</vt:i4>
      </vt:variant>
    </vt:vector>
  </HeadingPairs>
  <TitlesOfParts>
    <vt:vector size="9" baseType="lpstr">
      <vt:lpstr>Rekapitulacija</vt:lpstr>
      <vt:lpstr>Gr. dela</vt:lpstr>
      <vt:lpstr>Obrt. dela</vt:lpstr>
      <vt:lpstr>elektro</vt:lpstr>
      <vt:lpstr>elektro!Področje_tiskanja</vt:lpstr>
      <vt:lpstr>'Gr. dela'!Področje_tiskanja</vt:lpstr>
      <vt:lpstr>'Obrt. dela'!Področje_tiskanja</vt:lpstr>
      <vt:lpstr>Rekapitulacija!Področje_tiskanja</vt:lpstr>
      <vt:lpstr>'Gr. dela'!Tiskanje_naslovov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</dc:creator>
  <cp:lastModifiedBy>Herbert Glavic</cp:lastModifiedBy>
  <cp:lastPrinted>2018-04-16T11:44:15Z</cp:lastPrinted>
  <dcterms:created xsi:type="dcterms:W3CDTF">1999-11-10T13:37:05Z</dcterms:created>
  <dcterms:modified xsi:type="dcterms:W3CDTF">2018-04-18T09:47:38Z</dcterms:modified>
</cp:coreProperties>
</file>